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M29" i="1"/>
  <c r="K26"/>
  <c r="F26"/>
  <c r="J25"/>
  <c r="K25" s="1"/>
  <c r="K23"/>
  <c r="K22"/>
  <c r="K21"/>
  <c r="K20"/>
  <c r="K19"/>
  <c r="K18"/>
  <c r="K17"/>
  <c r="K16"/>
  <c r="N15"/>
  <c r="N29" s="1"/>
  <c r="M15"/>
  <c r="J15"/>
  <c r="J29" s="1"/>
  <c r="I15"/>
  <c r="I29" s="1"/>
  <c r="K29" l="1"/>
  <c r="K15"/>
</calcChain>
</file>

<file path=xl/sharedStrings.xml><?xml version="1.0" encoding="utf-8"?>
<sst xmlns="http://schemas.openxmlformats.org/spreadsheetml/2006/main" count="98" uniqueCount="83">
  <si>
    <t>Приложение 3</t>
  </si>
  <si>
    <t xml:space="preserve">к Правилам утверждения инвестиционных </t>
  </si>
  <si>
    <t>программ (проектов) субъекта естественной</t>
  </si>
  <si>
    <t>монополии, их корректировки, а также</t>
  </si>
  <si>
    <t>проведения анализа информации об их исполнении</t>
  </si>
  <si>
    <t>Информация субъекта естественной монополии об исполнении инвестиционной программы/ проекта  на 2016 год</t>
  </si>
  <si>
    <t xml:space="preserve"> АО «Павлодарская Распределительная   Электросетевая Компания» , "Передача и распределение электрической энергии"</t>
  </si>
  <si>
    <t>Информация о плановых и фактических объемах предоставления регулируемых услуг (товаров, работ)</t>
  </si>
  <si>
    <t>Сумма инвестиционной программы (проекта), тыс. тенге</t>
  </si>
  <si>
    <t>Информация о фактических  условиях и размерах финансирования инвестиционной программы (проекта), тыс. тенге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</si>
  <si>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(проекте)**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</si>
  <si>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</si>
  <si>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</si>
  <si>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>Наименование регулируемых услуг (товаров, работ) и обслуживаемая территория</t>
  </si>
  <si>
    <t xml:space="preserve">Наименование мероприятий </t>
  </si>
  <si>
    <t>Единица измерения</t>
  </si>
  <si>
    <t>Количество в натуральных показателях</t>
  </si>
  <si>
    <t xml:space="preserve">План </t>
  </si>
  <si>
    <t xml:space="preserve">Факт </t>
  </si>
  <si>
    <t>причины отклонения</t>
  </si>
  <si>
    <t>собственные средства</t>
  </si>
  <si>
    <t>Заемные средства</t>
  </si>
  <si>
    <t>Улучшение производственных показателей, %, по годам реализации в зависимости  от утвержденной 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</si>
  <si>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</si>
  <si>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</si>
  <si>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>Снижение аварийности, по годам реализации в зависимости  от утвержденной  инвестиционной программы (проекта)</t>
  </si>
  <si>
    <t>план</t>
  </si>
  <si>
    <t>факт</t>
  </si>
  <si>
    <t>амортизация</t>
  </si>
  <si>
    <t xml:space="preserve"> прибыль</t>
  </si>
  <si>
    <t>факт прошлого года</t>
  </si>
  <si>
    <t>факт текущего года</t>
  </si>
  <si>
    <t xml:space="preserve">план </t>
  </si>
  <si>
    <t xml:space="preserve"> факт текущего года</t>
  </si>
  <si>
    <t>Передача и распределение электрической энергии
по сетям АО «Павлодарская Распределительная   Электросетевая Компания»,
Павлодарская область, кроме г. Экибастуза и Экибастузского района</t>
  </si>
  <si>
    <t>Строительство, реконструкция, модернизация и техническое перевооружение сетей 35кВ и выше, всего в том числе:</t>
  </si>
  <si>
    <t>2016-2020 гг</t>
  </si>
  <si>
    <t>1.1</t>
  </si>
  <si>
    <t xml:space="preserve">Строительство ПС 110/10 кВ "Северная-городская", 2-х ВЛ-110 кВ (питающих ПС), 2-х ячеек 110 кВ на ПС "Промышленная" </t>
  </si>
  <si>
    <t>проект</t>
  </si>
  <si>
    <t>экономия по результам тендера</t>
  </si>
  <si>
    <t xml:space="preserve">повышения надежности электроснабжения существующих потребителей электроэнергии, возможность присоединения новых потребителей </t>
  </si>
  <si>
    <t>1.2</t>
  </si>
  <si>
    <t>Строительство ОРУ-220 кВ ПС 220/110 кВ "Промышленная".</t>
  </si>
  <si>
    <t>ед.ПС</t>
  </si>
  <si>
    <t>перенос сроков строительства АО "KEGOC" на 2017 г.</t>
  </si>
  <si>
    <t>1.3</t>
  </si>
  <si>
    <t xml:space="preserve">Реконструкции оборудования ячеек 110 кВ и РЗА на ПС 220/110 кВ "Промышленная" </t>
  </si>
  <si>
    <t>1.4</t>
  </si>
  <si>
    <t>Реконструкция ПС 110/10 кВ "Восточная-городская" (разработка ПСД)</t>
  </si>
  <si>
    <t xml:space="preserve">надежное и бесперебойное электроснабжения потребителей, в связи с увеличением генераторных мощностей Павлодарского энергоузла </t>
  </si>
  <si>
    <t>1.5</t>
  </si>
  <si>
    <t>ячейки</t>
  </si>
  <si>
    <t>повышение надежности электроснабжения Баянаульского района</t>
  </si>
  <si>
    <t>Реконструкция ПС 220/35/6кВ "12-НС"</t>
  </si>
  <si>
    <t>перенос СМР на 2017г.</t>
  </si>
  <si>
    <t xml:space="preserve">Реконструкция воздушных линий                                                                              электропередачи 35-110 кВ </t>
  </si>
  <si>
    <t>Создание цифровой корпоративной телекоммуникационной сети</t>
  </si>
  <si>
    <t>комплект</t>
  </si>
  <si>
    <t>для оперативной работы персонала по устранению аварийных ситуаций</t>
  </si>
  <si>
    <t>Внедрение АСКУЭ бытовых потребителей</t>
  </si>
  <si>
    <t>шт</t>
  </si>
  <si>
    <t>выявление сверхнормативных потерь</t>
  </si>
  <si>
    <t>уменьшение нормативных потерь электроэнергии</t>
  </si>
  <si>
    <t>Реконструкция и развитие производственных баз предприятий</t>
  </si>
  <si>
    <t>ед.</t>
  </si>
  <si>
    <t>увеличение цен на ТМЦ</t>
  </si>
  <si>
    <t>п.918 ПУЭ №230 от 20.03.15г  -  установка ограждений для закрытых ТП, расположенных на территории городов и поселков</t>
  </si>
  <si>
    <t>тыс. кВтч</t>
  </si>
  <si>
    <t>Генеральный директор                                                                                            Бодрухин Ф.Ф.</t>
  </si>
  <si>
    <t>№ п/п</t>
  </si>
  <si>
    <t>1.6.</t>
  </si>
  <si>
    <t>1.7.</t>
  </si>
  <si>
    <t>Период предоставления услуги в рамках инвестиционной программы/ проекта</t>
  </si>
  <si>
    <t>Бюджет- ные средства</t>
  </si>
  <si>
    <t>Объем передачи и распределения электрической энергии за 2016 год</t>
  </si>
  <si>
    <t>откло- нение</t>
  </si>
  <si>
    <t>повышение надежности работы транзита 220кВ АО "KEGOC"</t>
  </si>
  <si>
    <t>повышение надежности электроснабжения Аксусукого, Щербактинского, Актогайского районов</t>
  </si>
  <si>
    <t xml:space="preserve">Реконструкция ячеек 110 кВ и РЗА ВЛ-110 кВ  № 137, 140 ПС «Майкаин-64» </t>
  </si>
  <si>
    <t>Отчет о прибылях и убытках *</t>
  </si>
  <si>
    <t>Отчет о прибылях и убытках прилагается</t>
  </si>
  <si>
    <t xml:space="preserve">повышение надежности работы Павлодарского энергоузла </t>
  </si>
</sst>
</file>

<file path=xl/styles.xml><?xml version="1.0" encoding="utf-8"?>
<styleSheet xmlns="http://schemas.openxmlformats.org/spreadsheetml/2006/main">
  <numFmts count="1">
    <numFmt numFmtId="164" formatCode="#,##0.0"/>
  </numFmts>
  <fonts count="1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7" fillId="0" borderId="0"/>
  </cellStyleXfs>
  <cellXfs count="78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vertical="center"/>
    </xf>
    <xf numFmtId="0" fontId="9" fillId="0" borderId="0" xfId="0" applyFont="1" applyFill="1"/>
    <xf numFmtId="0" fontId="9" fillId="0" borderId="0" xfId="0" applyFont="1" applyFill="1" applyAlignment="1">
      <alignment horizontal="left"/>
    </xf>
    <xf numFmtId="49" fontId="4" fillId="0" borderId="0" xfId="0" applyNumberFormat="1" applyFont="1" applyFill="1"/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3" fontId="14" fillId="0" borderId="1" xfId="2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3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2" fontId="4" fillId="0" borderId="2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3" fontId="5" fillId="0" borderId="1" xfId="0" applyNumberFormat="1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/>
    <xf numFmtId="0" fontId="8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31" xfId="1"/>
    <cellStyle name="Обычный 32" xfId="3"/>
    <cellStyle name="Обычный 3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tabSelected="1" view="pageBreakPreview" zoomScale="75" zoomScaleSheetLayoutView="75" workbookViewId="0">
      <selection activeCell="K11" sqref="K11:K13"/>
    </sheetView>
  </sheetViews>
  <sheetFormatPr defaultRowHeight="15"/>
  <cols>
    <col min="1" max="1" width="5.5703125" style="7" customWidth="1"/>
    <col min="2" max="2" width="9.140625" style="4"/>
    <col min="3" max="3" width="33.5703125" style="1" customWidth="1"/>
    <col min="4" max="4" width="9.140625" style="8"/>
    <col min="5" max="5" width="7.42578125" style="9" customWidth="1"/>
    <col min="6" max="6" width="7.5703125" style="1" customWidth="1"/>
    <col min="7" max="7" width="9.140625" style="1"/>
    <col min="8" max="8" width="5" style="1" customWidth="1"/>
    <col min="9" max="9" width="10.28515625" style="2" customWidth="1"/>
    <col min="10" max="10" width="10.140625" style="1" customWidth="1"/>
    <col min="11" max="11" width="10.42578125" style="1" customWidth="1"/>
    <col min="12" max="12" width="16.140625" style="3" customWidth="1"/>
    <col min="13" max="13" width="9.140625" style="1"/>
    <col min="14" max="14" width="11.42578125" style="1" customWidth="1"/>
    <col min="15" max="22" width="9.140625" style="1"/>
    <col min="23" max="23" width="9.140625" style="1" customWidth="1"/>
    <col min="24" max="24" width="9.140625" style="1"/>
    <col min="25" max="25" width="23" style="3" customWidth="1"/>
    <col min="26" max="26" width="24.42578125" style="3" customWidth="1"/>
    <col min="27" max="16384" width="9.140625" style="1"/>
  </cols>
  <sheetData>
    <row r="1" spans="1:26">
      <c r="Y1" s="1" t="s">
        <v>0</v>
      </c>
      <c r="Z1" s="1"/>
    </row>
    <row r="2" spans="1:26">
      <c r="W2" s="1" t="s">
        <v>1</v>
      </c>
      <c r="Y2" s="1"/>
      <c r="Z2" s="1"/>
    </row>
    <row r="3" spans="1:26">
      <c r="W3" s="1" t="s">
        <v>2</v>
      </c>
      <c r="Y3" s="1"/>
      <c r="Z3" s="1"/>
    </row>
    <row r="4" spans="1:26">
      <c r="W4" s="1" t="s">
        <v>3</v>
      </c>
      <c r="Y4" s="1"/>
      <c r="Z4" s="1"/>
    </row>
    <row r="5" spans="1:26">
      <c r="W5" s="1" t="s">
        <v>4</v>
      </c>
      <c r="Y5" s="1"/>
      <c r="Z5" s="1"/>
    </row>
    <row r="6" spans="1:26" s="5" customFormat="1" ht="12" customHeight="1">
      <c r="A6" s="69" t="s">
        <v>5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</row>
    <row r="7" spans="1:26" s="5" customFormat="1" ht="13.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</row>
    <row r="8" spans="1:26" s="5" customFormat="1" ht="18.75">
      <c r="A8" s="71" t="s">
        <v>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</row>
    <row r="9" spans="1:26">
      <c r="A9" s="1"/>
      <c r="B9" s="1"/>
      <c r="E9" s="8"/>
    </row>
    <row r="10" spans="1:26" ht="70.5" customHeight="1">
      <c r="A10" s="68" t="s">
        <v>70</v>
      </c>
      <c r="B10" s="68" t="s">
        <v>7</v>
      </c>
      <c r="C10" s="68"/>
      <c r="D10" s="68"/>
      <c r="E10" s="68"/>
      <c r="F10" s="68"/>
      <c r="G10" s="68"/>
      <c r="H10" s="72" t="s">
        <v>80</v>
      </c>
      <c r="I10" s="68" t="s">
        <v>8</v>
      </c>
      <c r="J10" s="68"/>
      <c r="K10" s="68"/>
      <c r="L10" s="68"/>
      <c r="M10" s="68" t="s">
        <v>9</v>
      </c>
      <c r="N10" s="68"/>
      <c r="O10" s="68"/>
      <c r="P10" s="68"/>
      <c r="Q10" s="68" t="s">
        <v>10</v>
      </c>
      <c r="R10" s="68"/>
      <c r="S10" s="68"/>
      <c r="T10" s="68"/>
      <c r="U10" s="68"/>
      <c r="V10" s="68"/>
      <c r="W10" s="68"/>
      <c r="X10" s="68"/>
      <c r="Y10" s="51" t="s">
        <v>11</v>
      </c>
      <c r="Z10" s="51" t="s">
        <v>12</v>
      </c>
    </row>
    <row r="11" spans="1:26" ht="138" customHeight="1">
      <c r="A11" s="68"/>
      <c r="B11" s="68" t="s">
        <v>13</v>
      </c>
      <c r="C11" s="68" t="s">
        <v>14</v>
      </c>
      <c r="D11" s="68" t="s">
        <v>15</v>
      </c>
      <c r="E11" s="68" t="s">
        <v>16</v>
      </c>
      <c r="F11" s="68"/>
      <c r="G11" s="68" t="s">
        <v>73</v>
      </c>
      <c r="H11" s="73"/>
      <c r="I11" s="68" t="s">
        <v>17</v>
      </c>
      <c r="J11" s="68" t="s">
        <v>18</v>
      </c>
      <c r="K11" s="68" t="s">
        <v>76</v>
      </c>
      <c r="L11" s="51" t="s">
        <v>19</v>
      </c>
      <c r="M11" s="68" t="s">
        <v>20</v>
      </c>
      <c r="N11" s="68"/>
      <c r="O11" s="68" t="s">
        <v>21</v>
      </c>
      <c r="P11" s="68" t="s">
        <v>74</v>
      </c>
      <c r="Q11" s="68" t="s">
        <v>22</v>
      </c>
      <c r="R11" s="68"/>
      <c r="S11" s="68" t="s">
        <v>23</v>
      </c>
      <c r="T11" s="68"/>
      <c r="U11" s="68" t="s">
        <v>24</v>
      </c>
      <c r="V11" s="68"/>
      <c r="W11" s="68" t="s">
        <v>25</v>
      </c>
      <c r="X11" s="68"/>
      <c r="Y11" s="51"/>
      <c r="Z11" s="51"/>
    </row>
    <row r="12" spans="1:26" ht="17.25" customHeight="1">
      <c r="A12" s="68"/>
      <c r="B12" s="68"/>
      <c r="C12" s="68"/>
      <c r="D12" s="68"/>
      <c r="E12" s="68" t="s">
        <v>26</v>
      </c>
      <c r="F12" s="68" t="s">
        <v>27</v>
      </c>
      <c r="G12" s="68"/>
      <c r="H12" s="73"/>
      <c r="I12" s="68"/>
      <c r="J12" s="68"/>
      <c r="K12" s="68"/>
      <c r="L12" s="51"/>
      <c r="M12" s="68" t="s">
        <v>28</v>
      </c>
      <c r="N12" s="68" t="s">
        <v>29</v>
      </c>
      <c r="O12" s="68"/>
      <c r="P12" s="68"/>
      <c r="Q12" s="68" t="s">
        <v>30</v>
      </c>
      <c r="R12" s="68" t="s">
        <v>31</v>
      </c>
      <c r="S12" s="68" t="s">
        <v>30</v>
      </c>
      <c r="T12" s="68" t="s">
        <v>31</v>
      </c>
      <c r="U12" s="68" t="s">
        <v>32</v>
      </c>
      <c r="V12" s="68" t="s">
        <v>27</v>
      </c>
      <c r="W12" s="68" t="s">
        <v>30</v>
      </c>
      <c r="X12" s="68" t="s">
        <v>33</v>
      </c>
      <c r="Y12" s="51"/>
      <c r="Z12" s="51"/>
    </row>
    <row r="13" spans="1:26" ht="33.75" customHeight="1">
      <c r="A13" s="68"/>
      <c r="B13" s="68"/>
      <c r="C13" s="68"/>
      <c r="D13" s="68"/>
      <c r="E13" s="68"/>
      <c r="F13" s="68"/>
      <c r="G13" s="68"/>
      <c r="H13" s="74"/>
      <c r="I13" s="68"/>
      <c r="J13" s="68"/>
      <c r="K13" s="68"/>
      <c r="L13" s="51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51"/>
      <c r="Z13" s="51"/>
    </row>
    <row r="14" spans="1:26" ht="14.25" customHeight="1">
      <c r="A14" s="38">
        <v>1</v>
      </c>
      <c r="B14" s="38">
        <v>2</v>
      </c>
      <c r="C14" s="38">
        <v>3</v>
      </c>
      <c r="D14" s="38">
        <v>4</v>
      </c>
      <c r="E14" s="38">
        <v>5</v>
      </c>
      <c r="F14" s="38">
        <v>6</v>
      </c>
      <c r="G14" s="38">
        <v>7</v>
      </c>
      <c r="H14" s="77">
        <v>8</v>
      </c>
      <c r="I14" s="38">
        <v>9</v>
      </c>
      <c r="J14" s="38">
        <v>10</v>
      </c>
      <c r="K14" s="38">
        <v>11</v>
      </c>
      <c r="L14" s="38">
        <v>12</v>
      </c>
      <c r="M14" s="38">
        <v>13</v>
      </c>
      <c r="N14" s="38">
        <v>14</v>
      </c>
      <c r="O14" s="38">
        <v>15</v>
      </c>
      <c r="P14" s="38">
        <v>16</v>
      </c>
      <c r="Q14" s="38">
        <v>17</v>
      </c>
      <c r="R14" s="38">
        <v>18</v>
      </c>
      <c r="S14" s="38">
        <v>19</v>
      </c>
      <c r="T14" s="38">
        <v>20</v>
      </c>
      <c r="U14" s="38">
        <v>21</v>
      </c>
      <c r="V14" s="38">
        <v>22</v>
      </c>
      <c r="W14" s="38">
        <v>23</v>
      </c>
      <c r="X14" s="38">
        <v>24</v>
      </c>
      <c r="Y14" s="38">
        <v>25</v>
      </c>
      <c r="Z14" s="38">
        <v>26</v>
      </c>
    </row>
    <row r="15" spans="1:26" ht="68.25" customHeight="1">
      <c r="A15" s="10">
        <v>1</v>
      </c>
      <c r="B15" s="66" t="s">
        <v>34</v>
      </c>
      <c r="C15" s="11" t="s">
        <v>35</v>
      </c>
      <c r="D15" s="12"/>
      <c r="E15" s="20"/>
      <c r="F15" s="21"/>
      <c r="G15" s="67" t="s">
        <v>36</v>
      </c>
      <c r="H15" s="72" t="s">
        <v>81</v>
      </c>
      <c r="I15" s="29">
        <f>I16+I17+I18+I19+I20+I21+I22</f>
        <v>1145500</v>
      </c>
      <c r="J15" s="29">
        <f>J16+J17+J18+J19+J20+J21+J22</f>
        <v>873821</v>
      </c>
      <c r="K15" s="29">
        <f>J15-I15</f>
        <v>-271679</v>
      </c>
      <c r="L15" s="11"/>
      <c r="M15" s="29">
        <f>SUM(M16:M22)</f>
        <v>432698</v>
      </c>
      <c r="N15" s="29">
        <f>SUM(N16:N22)</f>
        <v>441123</v>
      </c>
      <c r="O15" s="23"/>
      <c r="P15" s="23"/>
      <c r="Q15" s="29"/>
      <c r="R15" s="29"/>
      <c r="S15" s="23"/>
      <c r="T15" s="23"/>
      <c r="U15" s="23"/>
      <c r="V15" s="23"/>
      <c r="W15" s="23"/>
      <c r="X15" s="23"/>
      <c r="Y15" s="13"/>
      <c r="Z15" s="14"/>
    </row>
    <row r="16" spans="1:26" ht="78.75" customHeight="1">
      <c r="A16" s="10" t="s">
        <v>37</v>
      </c>
      <c r="B16" s="66"/>
      <c r="C16" s="39" t="s">
        <v>38</v>
      </c>
      <c r="D16" s="15" t="s">
        <v>39</v>
      </c>
      <c r="E16" s="22">
        <v>1</v>
      </c>
      <c r="F16" s="23">
        <v>1</v>
      </c>
      <c r="G16" s="67"/>
      <c r="H16" s="75"/>
      <c r="I16" s="30">
        <v>33700</v>
      </c>
      <c r="J16" s="29">
        <v>30174</v>
      </c>
      <c r="K16" s="29">
        <f t="shared" ref="K16:K23" si="0">J16-I16</f>
        <v>-3526</v>
      </c>
      <c r="L16" s="16" t="s">
        <v>40</v>
      </c>
      <c r="M16" s="27"/>
      <c r="N16" s="27">
        <v>30174</v>
      </c>
      <c r="O16" s="23"/>
      <c r="P16" s="23"/>
      <c r="Q16" s="29"/>
      <c r="R16" s="29"/>
      <c r="S16" s="23"/>
      <c r="T16" s="23"/>
      <c r="U16" s="23"/>
      <c r="V16" s="23"/>
      <c r="W16" s="23"/>
      <c r="X16" s="23"/>
      <c r="Y16" s="16" t="s">
        <v>40</v>
      </c>
      <c r="Z16" s="14" t="s">
        <v>41</v>
      </c>
    </row>
    <row r="17" spans="1:26" ht="60.75" customHeight="1">
      <c r="A17" s="10" t="s">
        <v>42</v>
      </c>
      <c r="B17" s="66"/>
      <c r="C17" s="40" t="s">
        <v>43</v>
      </c>
      <c r="D17" s="15" t="s">
        <v>44</v>
      </c>
      <c r="E17" s="22">
        <v>1</v>
      </c>
      <c r="F17" s="23">
        <v>1</v>
      </c>
      <c r="G17" s="67"/>
      <c r="H17" s="75"/>
      <c r="I17" s="30">
        <v>589200</v>
      </c>
      <c r="J17" s="29">
        <v>328769</v>
      </c>
      <c r="K17" s="29">
        <f t="shared" si="0"/>
        <v>-260431</v>
      </c>
      <c r="L17" s="16" t="s">
        <v>45</v>
      </c>
      <c r="M17" s="27"/>
      <c r="N17" s="27">
        <v>328769</v>
      </c>
      <c r="O17" s="23"/>
      <c r="P17" s="23"/>
      <c r="Q17" s="29"/>
      <c r="R17" s="29"/>
      <c r="S17" s="23"/>
      <c r="T17" s="23"/>
      <c r="U17" s="23"/>
      <c r="V17" s="23"/>
      <c r="W17" s="23"/>
      <c r="X17" s="23"/>
      <c r="Y17" s="16" t="s">
        <v>45</v>
      </c>
      <c r="Z17" s="62" t="s">
        <v>82</v>
      </c>
    </row>
    <row r="18" spans="1:26" ht="60" customHeight="1">
      <c r="A18" s="10" t="s">
        <v>46</v>
      </c>
      <c r="B18" s="66"/>
      <c r="C18" s="39" t="s">
        <v>47</v>
      </c>
      <c r="D18" s="15" t="s">
        <v>39</v>
      </c>
      <c r="E18" s="22">
        <v>1</v>
      </c>
      <c r="F18" s="24">
        <v>1</v>
      </c>
      <c r="G18" s="67"/>
      <c r="H18" s="75"/>
      <c r="I18" s="30">
        <v>235300</v>
      </c>
      <c r="J18" s="29">
        <v>254725</v>
      </c>
      <c r="K18" s="29">
        <f t="shared" si="0"/>
        <v>19425</v>
      </c>
      <c r="L18" s="16"/>
      <c r="M18" s="27">
        <v>254725</v>
      </c>
      <c r="N18" s="27"/>
      <c r="O18" s="23"/>
      <c r="P18" s="23"/>
      <c r="Q18" s="23"/>
      <c r="R18" s="29"/>
      <c r="S18" s="23">
        <v>59</v>
      </c>
      <c r="T18" s="23"/>
      <c r="U18" s="23"/>
      <c r="V18" s="23"/>
      <c r="W18" s="23"/>
      <c r="X18" s="23"/>
      <c r="Y18" s="11"/>
      <c r="Z18" s="63"/>
    </row>
    <row r="19" spans="1:26" ht="132.75" customHeight="1">
      <c r="A19" s="10" t="s">
        <v>48</v>
      </c>
      <c r="B19" s="66"/>
      <c r="C19" s="41" t="s">
        <v>49</v>
      </c>
      <c r="D19" s="15" t="s">
        <v>39</v>
      </c>
      <c r="E19" s="22">
        <v>1</v>
      </c>
      <c r="F19" s="23">
        <v>1</v>
      </c>
      <c r="G19" s="67"/>
      <c r="H19" s="75"/>
      <c r="I19" s="30">
        <v>19500</v>
      </c>
      <c r="J19" s="29">
        <v>19485</v>
      </c>
      <c r="K19" s="29">
        <f t="shared" si="0"/>
        <v>-15</v>
      </c>
      <c r="L19" s="16"/>
      <c r="M19" s="27">
        <v>19485</v>
      </c>
      <c r="N19" s="27"/>
      <c r="O19" s="23"/>
      <c r="P19" s="23"/>
      <c r="Q19" s="23"/>
      <c r="R19" s="29"/>
      <c r="S19" s="23">
        <v>67</v>
      </c>
      <c r="T19" s="23"/>
      <c r="U19" s="23"/>
      <c r="V19" s="23"/>
      <c r="W19" s="23"/>
      <c r="X19" s="23"/>
      <c r="Y19" s="11"/>
      <c r="Z19" s="14" t="s">
        <v>50</v>
      </c>
    </row>
    <row r="20" spans="1:26" ht="52.5" customHeight="1">
      <c r="A20" s="10" t="s">
        <v>51</v>
      </c>
      <c r="B20" s="66"/>
      <c r="C20" s="42" t="s">
        <v>79</v>
      </c>
      <c r="D20" s="15" t="s">
        <v>52</v>
      </c>
      <c r="E20" s="22">
        <v>2</v>
      </c>
      <c r="F20" s="24">
        <v>2</v>
      </c>
      <c r="G20" s="67"/>
      <c r="H20" s="75"/>
      <c r="I20" s="30">
        <v>88600</v>
      </c>
      <c r="J20" s="29">
        <v>88599</v>
      </c>
      <c r="K20" s="29">
        <f t="shared" si="0"/>
        <v>-1</v>
      </c>
      <c r="L20" s="16"/>
      <c r="M20" s="27">
        <v>88599</v>
      </c>
      <c r="N20" s="27"/>
      <c r="O20" s="23"/>
      <c r="P20" s="23"/>
      <c r="Q20" s="29"/>
      <c r="R20" s="29"/>
      <c r="S20" s="23">
        <v>57</v>
      </c>
      <c r="T20" s="23"/>
      <c r="U20" s="23"/>
      <c r="V20" s="23"/>
      <c r="W20" s="23"/>
      <c r="X20" s="23"/>
      <c r="Y20" s="11"/>
      <c r="Z20" s="14" t="s">
        <v>53</v>
      </c>
    </row>
    <row r="21" spans="1:26" ht="46.5" customHeight="1">
      <c r="A21" s="10" t="s">
        <v>71</v>
      </c>
      <c r="B21" s="66"/>
      <c r="C21" s="42" t="s">
        <v>54</v>
      </c>
      <c r="D21" s="15" t="s">
        <v>39</v>
      </c>
      <c r="E21" s="22">
        <v>1</v>
      </c>
      <c r="F21" s="24">
        <v>1</v>
      </c>
      <c r="G21" s="67"/>
      <c r="H21" s="75"/>
      <c r="I21" s="30">
        <v>81200</v>
      </c>
      <c r="J21" s="29">
        <v>69889</v>
      </c>
      <c r="K21" s="29">
        <f t="shared" si="0"/>
        <v>-11311</v>
      </c>
      <c r="L21" s="16" t="s">
        <v>55</v>
      </c>
      <c r="M21" s="27">
        <v>69889</v>
      </c>
      <c r="N21" s="27"/>
      <c r="O21" s="23"/>
      <c r="P21" s="23"/>
      <c r="Q21" s="29"/>
      <c r="R21" s="29"/>
      <c r="S21" s="23">
        <v>67</v>
      </c>
      <c r="T21" s="23"/>
      <c r="U21" s="23"/>
      <c r="V21" s="23"/>
      <c r="W21" s="23"/>
      <c r="X21" s="23"/>
      <c r="Y21" s="16" t="s">
        <v>55</v>
      </c>
      <c r="Z21" s="14" t="s">
        <v>77</v>
      </c>
    </row>
    <row r="22" spans="1:26" ht="71.25" customHeight="1">
      <c r="A22" s="10" t="s">
        <v>72</v>
      </c>
      <c r="B22" s="66"/>
      <c r="C22" s="40" t="s">
        <v>56</v>
      </c>
      <c r="D22" s="15" t="s">
        <v>39</v>
      </c>
      <c r="E22" s="25">
        <v>3</v>
      </c>
      <c r="F22" s="24">
        <v>3</v>
      </c>
      <c r="G22" s="67"/>
      <c r="H22" s="75"/>
      <c r="I22" s="31">
        <v>98000</v>
      </c>
      <c r="J22" s="29">
        <v>82180</v>
      </c>
      <c r="K22" s="29">
        <f t="shared" si="0"/>
        <v>-15820</v>
      </c>
      <c r="L22" s="16" t="s">
        <v>55</v>
      </c>
      <c r="M22" s="27"/>
      <c r="N22" s="27">
        <v>82180</v>
      </c>
      <c r="O22" s="23"/>
      <c r="P22" s="23"/>
      <c r="Q22" s="23"/>
      <c r="R22" s="29"/>
      <c r="S22" s="23">
        <v>73</v>
      </c>
      <c r="T22" s="23"/>
      <c r="U22" s="23"/>
      <c r="V22" s="23"/>
      <c r="W22" s="23"/>
      <c r="X22" s="23"/>
      <c r="Y22" s="16" t="s">
        <v>55</v>
      </c>
      <c r="Z22" s="14" t="s">
        <v>78</v>
      </c>
    </row>
    <row r="23" spans="1:26">
      <c r="A23" s="54">
        <v>2</v>
      </c>
      <c r="B23" s="66"/>
      <c r="C23" s="55" t="s">
        <v>57</v>
      </c>
      <c r="D23" s="64" t="s">
        <v>58</v>
      </c>
      <c r="E23" s="57">
        <v>18</v>
      </c>
      <c r="F23" s="65">
        <v>18</v>
      </c>
      <c r="G23" s="67"/>
      <c r="H23" s="75"/>
      <c r="I23" s="48">
        <v>237200</v>
      </c>
      <c r="J23" s="48">
        <v>237425</v>
      </c>
      <c r="K23" s="48">
        <f t="shared" si="0"/>
        <v>225</v>
      </c>
      <c r="M23" s="49"/>
      <c r="N23" s="49">
        <v>237425</v>
      </c>
      <c r="O23" s="46"/>
      <c r="P23" s="46"/>
      <c r="Q23" s="48"/>
      <c r="R23" s="48"/>
      <c r="S23" s="46"/>
      <c r="T23" s="46"/>
      <c r="U23" s="46"/>
      <c r="V23" s="46"/>
      <c r="W23" s="46"/>
      <c r="X23" s="46"/>
      <c r="Y23" s="51"/>
      <c r="Z23" s="52" t="s">
        <v>59</v>
      </c>
    </row>
    <row r="24" spans="1:26" ht="45.75" customHeight="1">
      <c r="A24" s="54"/>
      <c r="B24" s="66"/>
      <c r="C24" s="55"/>
      <c r="D24" s="64"/>
      <c r="E24" s="58"/>
      <c r="F24" s="65"/>
      <c r="G24" s="67"/>
      <c r="H24" s="75"/>
      <c r="I24" s="48"/>
      <c r="J24" s="48"/>
      <c r="K24" s="48"/>
      <c r="M24" s="49"/>
      <c r="N24" s="49"/>
      <c r="O24" s="46"/>
      <c r="P24" s="46"/>
      <c r="Q24" s="48"/>
      <c r="R24" s="48"/>
      <c r="S24" s="46"/>
      <c r="T24" s="46"/>
      <c r="U24" s="46"/>
      <c r="V24" s="46"/>
      <c r="W24" s="46"/>
      <c r="X24" s="46"/>
      <c r="Y24" s="51"/>
      <c r="Z24" s="53"/>
    </row>
    <row r="25" spans="1:26" ht="45">
      <c r="A25" s="10">
        <v>3</v>
      </c>
      <c r="B25" s="66"/>
      <c r="C25" s="43" t="s">
        <v>60</v>
      </c>
      <c r="D25" s="17" t="s">
        <v>61</v>
      </c>
      <c r="E25" s="26">
        <v>2509</v>
      </c>
      <c r="F25" s="27">
        <v>4430</v>
      </c>
      <c r="G25" s="67"/>
      <c r="H25" s="75"/>
      <c r="I25" s="29">
        <v>668600</v>
      </c>
      <c r="J25" s="29">
        <f>556400+182563+63882</f>
        <v>802845</v>
      </c>
      <c r="K25" s="29">
        <f>J25-I25</f>
        <v>134245</v>
      </c>
      <c r="L25" s="11" t="s">
        <v>62</v>
      </c>
      <c r="M25" s="27">
        <v>203364</v>
      </c>
      <c r="N25" s="27">
        <v>599481</v>
      </c>
      <c r="O25" s="23"/>
      <c r="P25" s="23"/>
      <c r="Q25" s="29"/>
      <c r="R25" s="29"/>
      <c r="S25" s="23">
        <v>66</v>
      </c>
      <c r="T25" s="23">
        <v>62.3</v>
      </c>
      <c r="U25" s="23">
        <v>9.39</v>
      </c>
      <c r="V25" s="23">
        <v>8.52</v>
      </c>
      <c r="W25" s="23"/>
      <c r="X25" s="23"/>
      <c r="Y25" s="11" t="s">
        <v>62</v>
      </c>
      <c r="Z25" s="37" t="s">
        <v>63</v>
      </c>
    </row>
    <row r="26" spans="1:26" ht="27.75" customHeight="1">
      <c r="A26" s="54">
        <v>4</v>
      </c>
      <c r="B26" s="66"/>
      <c r="C26" s="55" t="s">
        <v>64</v>
      </c>
      <c r="D26" s="56" t="s">
        <v>65</v>
      </c>
      <c r="E26" s="57">
        <v>497</v>
      </c>
      <c r="F26" s="49">
        <f>418+46</f>
        <v>464</v>
      </c>
      <c r="G26" s="67"/>
      <c r="H26" s="75"/>
      <c r="I26" s="48">
        <v>187900</v>
      </c>
      <c r="J26" s="48">
        <v>234374</v>
      </c>
      <c r="K26" s="48">
        <f>J26-I26</f>
        <v>46474</v>
      </c>
      <c r="L26" s="47" t="s">
        <v>66</v>
      </c>
      <c r="M26" s="49">
        <v>46371</v>
      </c>
      <c r="N26" s="49">
        <v>188003</v>
      </c>
      <c r="O26" s="46"/>
      <c r="P26" s="46"/>
      <c r="Q26" s="48"/>
      <c r="R26" s="48"/>
      <c r="S26" s="46"/>
      <c r="T26" s="46"/>
      <c r="U26" s="46"/>
      <c r="V26" s="46"/>
      <c r="W26" s="46"/>
      <c r="X26" s="46"/>
      <c r="Y26" s="47" t="s">
        <v>66</v>
      </c>
      <c r="Z26" s="59" t="s">
        <v>67</v>
      </c>
    </row>
    <row r="27" spans="1:26" ht="27" customHeight="1">
      <c r="A27" s="54"/>
      <c r="B27" s="66"/>
      <c r="C27" s="55"/>
      <c r="D27" s="56"/>
      <c r="E27" s="58"/>
      <c r="F27" s="49"/>
      <c r="G27" s="67"/>
      <c r="H27" s="75"/>
      <c r="I27" s="48"/>
      <c r="J27" s="48"/>
      <c r="K27" s="48"/>
      <c r="L27" s="47"/>
      <c r="M27" s="49"/>
      <c r="N27" s="49"/>
      <c r="O27" s="46"/>
      <c r="P27" s="46"/>
      <c r="Q27" s="48"/>
      <c r="R27" s="48"/>
      <c r="S27" s="46"/>
      <c r="T27" s="46"/>
      <c r="U27" s="46"/>
      <c r="V27" s="46"/>
      <c r="W27" s="46"/>
      <c r="X27" s="46"/>
      <c r="Y27" s="47"/>
      <c r="Z27" s="60"/>
    </row>
    <row r="28" spans="1:26" ht="38.25" customHeight="1">
      <c r="A28" s="54"/>
      <c r="B28" s="66"/>
      <c r="C28" s="55"/>
      <c r="D28" s="56"/>
      <c r="E28" s="58"/>
      <c r="F28" s="49"/>
      <c r="G28" s="67"/>
      <c r="H28" s="75"/>
      <c r="I28" s="48"/>
      <c r="J28" s="48"/>
      <c r="K28" s="48"/>
      <c r="L28" s="47"/>
      <c r="M28" s="49"/>
      <c r="N28" s="49"/>
      <c r="O28" s="46"/>
      <c r="P28" s="46"/>
      <c r="Q28" s="48"/>
      <c r="R28" s="48"/>
      <c r="S28" s="46"/>
      <c r="T28" s="46"/>
      <c r="U28" s="46"/>
      <c r="V28" s="46"/>
      <c r="W28" s="46"/>
      <c r="X28" s="46"/>
      <c r="Y28" s="47"/>
      <c r="Z28" s="61"/>
    </row>
    <row r="29" spans="1:26" ht="59.25" customHeight="1">
      <c r="A29" s="18"/>
      <c r="B29" s="50" t="s">
        <v>75</v>
      </c>
      <c r="C29" s="50"/>
      <c r="D29" s="17" t="s">
        <v>68</v>
      </c>
      <c r="E29" s="28">
        <v>2282</v>
      </c>
      <c r="F29" s="28">
        <v>2544</v>
      </c>
      <c r="G29" s="67"/>
      <c r="H29" s="76"/>
      <c r="I29" s="28">
        <f>I15+I23+I25+I26</f>
        <v>2239200</v>
      </c>
      <c r="J29" s="28">
        <f>J26+J15+J23+J25</f>
        <v>2148465</v>
      </c>
      <c r="K29" s="21">
        <f>J29-I29</f>
        <v>-90735</v>
      </c>
      <c r="L29" s="36"/>
      <c r="M29" s="28">
        <f>M26+M15+M23+M25</f>
        <v>682433</v>
      </c>
      <c r="N29" s="28">
        <f>N26+N15+N23+N25</f>
        <v>1466032</v>
      </c>
      <c r="O29" s="32"/>
      <c r="P29" s="32"/>
      <c r="Q29" s="33"/>
      <c r="R29" s="34"/>
      <c r="S29" s="33">
        <v>65.5</v>
      </c>
      <c r="T29" s="33">
        <v>62.3</v>
      </c>
      <c r="U29" s="35">
        <v>9.39</v>
      </c>
      <c r="V29" s="35">
        <v>8.52</v>
      </c>
      <c r="W29" s="23"/>
      <c r="X29" s="23"/>
      <c r="Y29" s="11"/>
      <c r="Z29" s="14"/>
    </row>
    <row r="30" spans="1:26" s="5" customFormat="1" ht="33" customHeight="1">
      <c r="A30" s="44" t="s">
        <v>69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6"/>
    </row>
    <row r="31" spans="1:26">
      <c r="I31" s="19"/>
    </row>
  </sheetData>
  <mergeCells count="89">
    <mergeCell ref="H10:H13"/>
    <mergeCell ref="H15:H29"/>
    <mergeCell ref="J11:J13"/>
    <mergeCell ref="A6:Z7"/>
    <mergeCell ref="A8:Z8"/>
    <mergeCell ref="A10:A13"/>
    <mergeCell ref="B10:G10"/>
    <mergeCell ref="I10:L10"/>
    <mergeCell ref="M10:P10"/>
    <mergeCell ref="Q10:X10"/>
    <mergeCell ref="Y10:Y13"/>
    <mergeCell ref="Z10:Z13"/>
    <mergeCell ref="B11:B13"/>
    <mergeCell ref="C11:C13"/>
    <mergeCell ref="D11:D13"/>
    <mergeCell ref="E11:F11"/>
    <mergeCell ref="G11:G13"/>
    <mergeCell ref="I11:I13"/>
    <mergeCell ref="S11:T11"/>
    <mergeCell ref="U11:V11"/>
    <mergeCell ref="W11:X11"/>
    <mergeCell ref="E12:E13"/>
    <mergeCell ref="F12:F13"/>
    <mergeCell ref="M12:M13"/>
    <mergeCell ref="N12:N13"/>
    <mergeCell ref="Q12:Q13"/>
    <mergeCell ref="R12:R13"/>
    <mergeCell ref="S12:S13"/>
    <mergeCell ref="K11:K13"/>
    <mergeCell ref="L11:L13"/>
    <mergeCell ref="M11:N11"/>
    <mergeCell ref="O11:O13"/>
    <mergeCell ref="P11:P13"/>
    <mergeCell ref="Q11:R11"/>
    <mergeCell ref="T12:T13"/>
    <mergeCell ref="U12:U13"/>
    <mergeCell ref="V12:V13"/>
    <mergeCell ref="W12:W13"/>
    <mergeCell ref="X12:X13"/>
    <mergeCell ref="Z17:Z18"/>
    <mergeCell ref="A23:A24"/>
    <mergeCell ref="C23:C24"/>
    <mergeCell ref="D23:D24"/>
    <mergeCell ref="E23:E24"/>
    <mergeCell ref="F23:F24"/>
    <mergeCell ref="I23:I24"/>
    <mergeCell ref="J23:J24"/>
    <mergeCell ref="K23:K24"/>
    <mergeCell ref="M23:M24"/>
    <mergeCell ref="B15:B28"/>
    <mergeCell ref="G15:G29"/>
    <mergeCell ref="N23:N24"/>
    <mergeCell ref="O23:O24"/>
    <mergeCell ref="P23:P24"/>
    <mergeCell ref="W23:W24"/>
    <mergeCell ref="I26:I28"/>
    <mergeCell ref="Q23:Q24"/>
    <mergeCell ref="R23:R24"/>
    <mergeCell ref="S23:S24"/>
    <mergeCell ref="T23:T24"/>
    <mergeCell ref="A26:A28"/>
    <mergeCell ref="C26:C28"/>
    <mergeCell ref="D26:D28"/>
    <mergeCell ref="E26:E28"/>
    <mergeCell ref="F26:F28"/>
    <mergeCell ref="R26:R28"/>
    <mergeCell ref="S26:S28"/>
    <mergeCell ref="X23:X24"/>
    <mergeCell ref="Y23:Y24"/>
    <mergeCell ref="Z23:Z24"/>
    <mergeCell ref="U23:U24"/>
    <mergeCell ref="V23:V24"/>
    <mergeCell ref="Z26:Z28"/>
    <mergeCell ref="A30:Y30"/>
    <mergeCell ref="V26:V28"/>
    <mergeCell ref="W26:W28"/>
    <mergeCell ref="X26:X28"/>
    <mergeCell ref="Y26:Y28"/>
    <mergeCell ref="T26:T28"/>
    <mergeCell ref="U26:U28"/>
    <mergeCell ref="J26:J28"/>
    <mergeCell ref="K26:K28"/>
    <mergeCell ref="L26:L28"/>
    <mergeCell ref="M26:M28"/>
    <mergeCell ref="N26:N28"/>
    <mergeCell ref="O26:O28"/>
    <mergeCell ref="B29:C29"/>
    <mergeCell ref="P26:P28"/>
    <mergeCell ref="Q26:Q28"/>
  </mergeCells>
  <pageMargins left="0.78740157480314965" right="0" top="0" bottom="0" header="0.31496062992125984" footer="0.31496062992125984"/>
  <pageSetup paperSize="9" scale="46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2017-05-22T06:10:34Z</dcterms:modified>
</cp:coreProperties>
</file>