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D:\disk_D_MorarGB\Elektron\2024 инвестпрограмма\Очеты (постоянные)\5. Ежемесячно до 20 числа (Рынок мощности)\12. Отчет на 01.01.2025г\"/>
    </mc:Choice>
  </mc:AlternateContent>
  <bookViews>
    <workbookView xWindow="-45" yWindow="-60" windowWidth="14340" windowHeight="14625"/>
  </bookViews>
  <sheets>
    <sheet name="Лист1" sheetId="28" r:id="rId1"/>
  </sheets>
  <externalReferences>
    <externalReference r:id="rId2"/>
  </externalReferences>
  <definedNames>
    <definedName name="_xlnm.Print_Titles" localSheetId="0">Лист1!$13:$13</definedName>
    <definedName name="_xlnm.Print_Area" localSheetId="0">Лист1!$A$1:$F$25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17" i="28" l="1"/>
  <c r="C15" i="28"/>
  <c r="D17" i="28"/>
  <c r="D15" i="28"/>
  <c r="E7" i="28" l="1"/>
  <c r="D8" i="28"/>
  <c r="D7" i="28"/>
  <c r="E8" i="28" l="1"/>
  <c r="D6" i="28" l="1"/>
  <c r="E6" i="28" l="1"/>
  <c r="D14" i="28" l="1"/>
  <c r="C14" i="28" l="1"/>
  <c r="C6" i="28" s="1"/>
</calcChain>
</file>

<file path=xl/sharedStrings.xml><?xml version="1.0" encoding="utf-8"?>
<sst xmlns="http://schemas.openxmlformats.org/spreadsheetml/2006/main" count="30" uniqueCount="27">
  <si>
    <t>№ п/п</t>
  </si>
  <si>
    <t>Капитальный ремонт котлоагрегата БКЗ-160-100 ст. №5 ТЭЦ-2 приводящий к увеличению стоимости основных средств</t>
  </si>
  <si>
    <t>Всего по АО "ПАВЛОДАРЭНЕРГО":</t>
  </si>
  <si>
    <t>Реконструкция газоходов котлоагрегатов ст. №3 - №6 для перевода на дымовую трубу  №2 ТЭЦ-3  (СМР, материалы, услуги)</t>
  </si>
  <si>
    <t>Реконструкция конденсатора турбоагрегата ПТ-60-90/13 ст. №3 ТЭЦ-2 (СМР, материалы, услуги, проект. экспертиза)</t>
  </si>
  <si>
    <t>до 31.12.2024г.</t>
  </si>
  <si>
    <t>до 30.11.2024г.</t>
  </si>
  <si>
    <t>Примечание</t>
  </si>
  <si>
    <t>Строительство 2-го пускового комплекса ТЭЦ-2 необходимо для обеспечения дальнейшей работоспособности ТЭЦ-2 в связи с приближающимся сроком заполнения действующего золоотвала и исчерпанием его полезной ёмкости. Работы выполняются в соответствии с рабочим проектом «Строительство 3-ей очереди золоотвала ТЭЦ-3 АО «ПАВЛОДАРЭНЕРГО». Корректировка 2-го пускового комплекса (для ТЭЦ-2)», прошедшим государственную экспертизу и имеющим положительное заключение №01-0282/24 от 28.06.2024г.</t>
  </si>
  <si>
    <t>В капитальный ремонт входят работы по ремонту: барабана котла, дутьевых и мельничных вентиляторов, дымососа, шаро-барабанной мельницы, ремонт пылесистем «А, Б», замена экранных блоков, ремонт подводящих и опускных газоходов котлоагрегата. Выполнение данного мероприятия повысит надежность работы станции в период несения максимальной нагрузки  и продлит ресурс котлоагрегата ст.№5 до следующего ремонта.</t>
  </si>
  <si>
    <t>Основной целью реконструкции конденсатора турбоагрегата ПТ-60-90/13 ст. №3 ТЭЦ-2 является повышение надежности работы конденсационной установки и турбоагрегата в целом, а также восстановления технико-экономических показателей турбоагрегата. Для снижения склонности трубок конденсатора к обесцинкованию и увеличения их стойкости против коррозии предусмотрен монтаж трубок из сложнолегированной латуни.</t>
  </si>
  <si>
    <t xml:space="preserve">Строительство 3-ей очереди золоотвала ТЭЦ-3 АО "ПАВЛОДАРЭНЕРГО". Корректировка 2-го пускового комплекса (для ТЭЦ-2) (СМР, услуги, предоплата за материалы) </t>
  </si>
  <si>
    <t>Перечень мероприятий</t>
  </si>
  <si>
    <t>Срок реализации мероприятия (ввод в эксплуатацию)</t>
  </si>
  <si>
    <t>до 31.12.2027г.</t>
  </si>
  <si>
    <t>1. Доход от продажи Рынка мощности, млн.тенге без НДС</t>
  </si>
  <si>
    <t>Наименование</t>
  </si>
  <si>
    <t>Сумма инвестиций на 2024г., 
млн. тенге</t>
  </si>
  <si>
    <t xml:space="preserve">План на 2024г., млн.тенге </t>
  </si>
  <si>
    <t>Продажа мощности на централизованных торгах</t>
  </si>
  <si>
    <t>Продажа мощности - тех.минимум</t>
  </si>
  <si>
    <t>2. Инвестиционная программа в рамках дохода от Рынка мощности, млн. тенге без НДС</t>
  </si>
  <si>
    <t>Информация по реализации Инвестиционной программы от дохода по Рынку мощности за 2024 год 
по ТЭЦ-2, ТЭЦ-3 АО "ПАВЛОДАРЭНЕРГО"</t>
  </si>
  <si>
    <t>Факт освоения на 01.01.2025г., 
млн. тенге</t>
  </si>
  <si>
    <t xml:space="preserve">План на 12 месяцев 2024г., млн.тенге </t>
  </si>
  <si>
    <t>Факт 12 месяцев 2024г., млн.тенге</t>
  </si>
  <si>
    <t>Реконструкция газоходов котлоагрегатов ст. №3 - №6 необходима для перевода работы данных котлоагрегатов на дымовую трубу №2 ТЭЦ-3. При этом предусматривается возможность реверсивной работы котлоагрегатов ст. №3 и ст. №4 как на дымовую трубу №1, так и на дымовую трубу №2, что позволит обеспечить надежную и бесперебойную работу ТЭЦ-3 при проведение ремонтных работ на дымовых трубах без полного останова станции.
Работы выполняются в соответствии с рабочим проектом «Реконструкция газоходов котлоагрегатов ст. №3-6 для перевода на дымовую трубу №2 на ТЭЦ-3 АО «ПАВЛОДАРЭНЕРГО» прошедшим комплексную вневедомственную экспертизу и имеющим положительное заключение № ЦЭ-0136 от 29.02.2024г.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</si>
</sst>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0"/>
  </numFmts>
  <fonts count="10" x14ac:knownFonts="1">
    <font>
      <sz val="10"/>
      <name val="Arial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4"/>
      <name val="Times New Roman"/>
      <family val="1"/>
      <charset val="204"/>
    </font>
    <font>
      <sz val="10"/>
      <name val="Arial"/>
      <family val="2"/>
      <charset val="204"/>
    </font>
    <font>
      <b/>
      <i/>
      <sz val="16"/>
      <name val="Times New Roman"/>
      <family val="1"/>
      <charset val="204"/>
    </font>
    <font>
      <sz val="10"/>
      <color indexed="8"/>
      <name val="Calibri"/>
      <family val="2"/>
      <charset val="204"/>
    </font>
    <font>
      <b/>
      <sz val="16"/>
      <name val="Times New Roman"/>
      <family val="1"/>
      <charset val="204"/>
    </font>
    <font>
      <b/>
      <i/>
      <sz val="12"/>
      <name val="Times New Roman"/>
      <family val="1"/>
      <charset val="204"/>
    </font>
    <font>
      <b/>
      <sz val="1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4" fillId="0" borderId="0"/>
    <xf numFmtId="0" fontId="6" fillId="0" borderId="0"/>
    <xf numFmtId="0" fontId="4" fillId="0" borderId="0"/>
    <xf numFmtId="0" fontId="4" fillId="0" borderId="0"/>
  </cellStyleXfs>
  <cellXfs count="52">
    <xf numFmtId="0" fontId="0" fillId="0" borderId="0" xfId="0"/>
    <xf numFmtId="0" fontId="1" fillId="0" borderId="0" xfId="0" applyFont="1" applyFill="1"/>
    <xf numFmtId="0" fontId="3" fillId="0" borderId="0" xfId="0" applyFont="1" applyFill="1" applyAlignment="1">
      <alignment horizontal="center"/>
    </xf>
    <xf numFmtId="0" fontId="1" fillId="0" borderId="0" xfId="0" applyFont="1" applyFill="1" applyAlignment="1">
      <alignment wrapText="1"/>
    </xf>
    <xf numFmtId="0" fontId="2" fillId="0" borderId="0" xfId="0" applyFont="1" applyFill="1"/>
    <xf numFmtId="0" fontId="1" fillId="0" borderId="0" xfId="0" applyFont="1" applyFill="1" applyAlignment="1">
      <alignment vertical="center" wrapText="1"/>
    </xf>
    <xf numFmtId="0" fontId="2" fillId="0" borderId="0" xfId="0" applyFont="1" applyFill="1" applyAlignment="1">
      <alignment vertical="center" wrapText="1"/>
    </xf>
    <xf numFmtId="164" fontId="1" fillId="0" borderId="0" xfId="0" applyNumberFormat="1" applyFont="1" applyFill="1"/>
    <xf numFmtId="0" fontId="2" fillId="0" borderId="0" xfId="0" applyFont="1" applyFill="1" applyAlignment="1">
      <alignment wrapText="1"/>
    </xf>
    <xf numFmtId="0" fontId="2" fillId="0" borderId="0" xfId="0" applyFont="1" applyFill="1" applyAlignment="1">
      <alignment horizontal="left" vertical="center"/>
    </xf>
    <xf numFmtId="0" fontId="2" fillId="0" borderId="0" xfId="0" applyFont="1" applyFill="1" applyAlignment="1">
      <alignment horizontal="left"/>
    </xf>
    <xf numFmtId="0" fontId="2" fillId="0" borderId="0" xfId="0" applyFont="1" applyFill="1" applyBorder="1" applyAlignment="1">
      <alignment horizontal="left" vertical="top"/>
    </xf>
    <xf numFmtId="0" fontId="2" fillId="0" borderId="0" xfId="0" applyFont="1" applyFill="1" applyBorder="1" applyAlignment="1">
      <alignment horizontal="left" vertical="top"/>
    </xf>
    <xf numFmtId="0" fontId="1" fillId="0" borderId="1" xfId="2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left" vertical="center"/>
    </xf>
    <xf numFmtId="4" fontId="1" fillId="0" borderId="1" xfId="0" applyNumberFormat="1" applyFont="1" applyFill="1" applyBorder="1" applyAlignment="1">
      <alignment horizontal="center" vertical="center"/>
    </xf>
    <xf numFmtId="164" fontId="1" fillId="0" borderId="1" xfId="0" applyNumberFormat="1" applyFont="1" applyFill="1" applyBorder="1" applyAlignment="1">
      <alignment horizontal="center" vertical="center" wrapText="1"/>
    </xf>
    <xf numFmtId="4" fontId="8" fillId="0" borderId="1" xfId="0" applyNumberFormat="1" applyFont="1" applyFill="1" applyBorder="1" applyAlignment="1">
      <alignment horizontal="center" vertical="center"/>
    </xf>
    <xf numFmtId="4" fontId="2" fillId="0" borderId="0" xfId="0" applyNumberFormat="1" applyFont="1" applyFill="1" applyBorder="1" applyAlignment="1">
      <alignment horizontal="left" vertical="top"/>
    </xf>
    <xf numFmtId="0" fontId="2" fillId="0" borderId="3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164" fontId="8" fillId="0" borderId="8" xfId="0" applyNumberFormat="1" applyFont="1" applyFill="1" applyBorder="1" applyAlignment="1">
      <alignment horizontal="center" vertical="center" wrapText="1"/>
    </xf>
    <xf numFmtId="164" fontId="2" fillId="0" borderId="8" xfId="0" applyNumberFormat="1" applyFont="1" applyFill="1" applyBorder="1" applyAlignment="1">
      <alignment horizontal="center" vertical="center" wrapText="1"/>
    </xf>
    <xf numFmtId="0" fontId="2" fillId="0" borderId="9" xfId="0" applyFont="1" applyFill="1" applyBorder="1" applyAlignment="1">
      <alignment horizontal="center" vertical="center" wrapText="1"/>
    </xf>
    <xf numFmtId="0" fontId="1" fillId="0" borderId="10" xfId="0" applyFont="1" applyFill="1" applyBorder="1" applyAlignment="1">
      <alignment horizontal="left" vertical="center" wrapText="1"/>
    </xf>
    <xf numFmtId="164" fontId="1" fillId="0" borderId="10" xfId="2" applyNumberFormat="1" applyFont="1" applyFill="1" applyBorder="1" applyAlignment="1">
      <alignment horizontal="center" vertical="center"/>
    </xf>
    <xf numFmtId="164" fontId="1" fillId="0" borderId="10" xfId="0" applyNumberFormat="1" applyFont="1" applyFill="1" applyBorder="1" applyAlignment="1">
      <alignment horizontal="center" vertical="center" wrapText="1"/>
    </xf>
    <xf numFmtId="164" fontId="1" fillId="0" borderId="11" xfId="0" applyNumberFormat="1" applyFont="1" applyFill="1" applyBorder="1" applyAlignment="1">
      <alignment horizontal="left" vertical="center" wrapText="1"/>
    </xf>
    <xf numFmtId="0" fontId="2" fillId="0" borderId="12" xfId="0" applyFont="1" applyFill="1" applyBorder="1" applyAlignment="1">
      <alignment horizontal="center" vertical="center" wrapText="1"/>
    </xf>
    <xf numFmtId="164" fontId="1" fillId="0" borderId="13" xfId="0" applyNumberFormat="1" applyFont="1" applyFill="1" applyBorder="1" applyAlignment="1">
      <alignment horizontal="left" vertical="center" wrapText="1"/>
    </xf>
    <xf numFmtId="0" fontId="2" fillId="0" borderId="14" xfId="0" applyFont="1" applyFill="1" applyBorder="1" applyAlignment="1">
      <alignment horizontal="center" vertical="center" wrapText="1"/>
    </xf>
    <xf numFmtId="0" fontId="1" fillId="0" borderId="15" xfId="0" applyFont="1" applyFill="1" applyBorder="1" applyAlignment="1">
      <alignment horizontal="left" vertical="center" wrapText="1"/>
    </xf>
    <xf numFmtId="164" fontId="1" fillId="0" borderId="15" xfId="1" applyNumberFormat="1" applyFont="1" applyFill="1" applyBorder="1" applyAlignment="1">
      <alignment horizontal="center" vertical="center" wrapText="1"/>
    </xf>
    <xf numFmtId="164" fontId="1" fillId="0" borderId="15" xfId="0" applyNumberFormat="1" applyFont="1" applyFill="1" applyBorder="1" applyAlignment="1">
      <alignment horizontal="center" vertical="center" wrapText="1"/>
    </xf>
    <xf numFmtId="164" fontId="1" fillId="0" borderId="16" xfId="0" applyNumberFormat="1" applyFont="1" applyFill="1" applyBorder="1" applyAlignment="1">
      <alignment horizontal="left" vertical="center" wrapText="1"/>
    </xf>
    <xf numFmtId="0" fontId="2" fillId="0" borderId="10" xfId="0" applyFont="1" applyFill="1" applyBorder="1" applyAlignment="1">
      <alignment horizontal="center" vertical="center" wrapText="1"/>
    </xf>
    <xf numFmtId="0" fontId="2" fillId="0" borderId="11" xfId="0" applyFont="1" applyFill="1" applyBorder="1" applyAlignment="1">
      <alignment horizontal="center" vertical="center" wrapText="1"/>
    </xf>
    <xf numFmtId="0" fontId="2" fillId="0" borderId="12" xfId="0" applyFont="1" applyFill="1" applyBorder="1" applyAlignment="1">
      <alignment horizontal="center" vertical="center"/>
    </xf>
    <xf numFmtId="0" fontId="2" fillId="0" borderId="14" xfId="0" applyFont="1" applyFill="1" applyBorder="1" applyAlignment="1">
      <alignment horizontal="center" vertical="center"/>
    </xf>
    <xf numFmtId="0" fontId="1" fillId="0" borderId="15" xfId="0" applyFont="1" applyFill="1" applyBorder="1" applyAlignment="1">
      <alignment horizontal="left" vertical="center"/>
    </xf>
    <xf numFmtId="4" fontId="1" fillId="0" borderId="15" xfId="0" applyNumberFormat="1" applyFont="1" applyFill="1" applyBorder="1" applyAlignment="1">
      <alignment horizontal="center" vertical="center"/>
    </xf>
    <xf numFmtId="4" fontId="8" fillId="0" borderId="13" xfId="0" applyNumberFormat="1" applyFont="1" applyFill="1" applyBorder="1" applyAlignment="1">
      <alignment horizontal="center" vertical="center"/>
    </xf>
    <xf numFmtId="4" fontId="1" fillId="0" borderId="13" xfId="0" applyNumberFormat="1" applyFont="1" applyFill="1" applyBorder="1" applyAlignment="1">
      <alignment horizontal="center" vertical="center"/>
    </xf>
    <xf numFmtId="4" fontId="1" fillId="0" borderId="16" xfId="0" applyNumberFormat="1" applyFont="1" applyFill="1" applyBorder="1" applyAlignment="1">
      <alignment horizontal="center" vertical="center"/>
    </xf>
    <xf numFmtId="0" fontId="7" fillId="0" borderId="0" xfId="0" applyFont="1" applyFill="1" applyAlignment="1">
      <alignment horizontal="left" vertical="center" wrapText="1"/>
    </xf>
    <xf numFmtId="0" fontId="2" fillId="0" borderId="0" xfId="0" applyFont="1" applyFill="1" applyAlignment="1">
      <alignment horizontal="left" vertical="center" wrapText="1"/>
    </xf>
    <xf numFmtId="0" fontId="5" fillId="0" borderId="17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9" fillId="0" borderId="0" xfId="0" applyFont="1" applyFill="1" applyAlignment="1">
      <alignment horizontal="center" vertical="center" wrapText="1"/>
    </xf>
  </cellXfs>
  <cellStyles count="5">
    <cellStyle name="Обычный" xfId="0" builtinId="0"/>
    <cellStyle name="Обычный 2" xfId="3"/>
    <cellStyle name="Обычный 4" xfId="1"/>
    <cellStyle name="Обычный 4 2" xfId="4"/>
    <cellStyle name="Обычный_Распред. средств на 2019-2022 г. по стр-ву 1 ПК 3-ей оч ТЭЦ-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KapturKM\AppData\Local\Microsoft\Windows\INetCache\Content.Outlook\3GG94N46\&#1056;&#1099;&#1085;&#1086;&#1082;%20&#1084;&#1086;&#1097;&#1085;&#1086;&#1089;&#1090;&#1080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БДР"/>
      <sheetName val="ДДС"/>
    </sheetNames>
    <sheetDataSet>
      <sheetData sheetId="0">
        <row r="6">
          <cell r="CS6">
            <v>3363696</v>
          </cell>
        </row>
        <row r="7">
          <cell r="CS7">
            <v>2001651.5</v>
          </cell>
        </row>
      </sheetData>
      <sheetData sheetId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3"/>
  <sheetViews>
    <sheetView tabSelected="1" zoomScale="70" zoomScaleNormal="70" zoomScaleSheetLayoutView="80" workbookViewId="0">
      <selection activeCell="E16" sqref="E16"/>
    </sheetView>
  </sheetViews>
  <sheetFormatPr defaultColWidth="9.140625" defaultRowHeight="15.75" x14ac:dyDescent="0.25"/>
  <cols>
    <col min="1" max="1" width="5.28515625" style="4" customWidth="1"/>
    <col min="2" max="2" width="58.42578125" style="3" customWidth="1"/>
    <col min="3" max="3" width="21.5703125" style="1" customWidth="1"/>
    <col min="4" max="4" width="20.42578125" style="1" customWidth="1"/>
    <col min="5" max="5" width="21.5703125" style="1" customWidth="1"/>
    <col min="6" max="6" width="79.28515625" style="1" customWidth="1"/>
    <col min="7" max="16384" width="9.140625" style="1"/>
  </cols>
  <sheetData>
    <row r="1" spans="1:6" s="2" customFormat="1" ht="33.6" customHeight="1" x14ac:dyDescent="0.3"/>
    <row r="2" spans="1:6" s="2" customFormat="1" ht="50.25" customHeight="1" x14ac:dyDescent="0.3">
      <c r="A2" s="51" t="s">
        <v>22</v>
      </c>
      <c r="B2" s="51"/>
      <c r="C2" s="51"/>
      <c r="D2" s="51"/>
      <c r="E2" s="51"/>
      <c r="F2" s="51"/>
    </row>
    <row r="3" spans="1:6" s="2" customFormat="1" ht="33.6" customHeight="1" x14ac:dyDescent="0.3"/>
    <row r="4" spans="1:6" s="2" customFormat="1" ht="33.6" customHeight="1" thickBot="1" x14ac:dyDescent="0.35">
      <c r="A4" s="45" t="s">
        <v>15</v>
      </c>
      <c r="B4" s="46"/>
      <c r="C4" s="46"/>
      <c r="D4" s="46"/>
      <c r="E4" s="46"/>
      <c r="F4" s="46"/>
    </row>
    <row r="5" spans="1:6" s="2" customFormat="1" ht="50.25" customHeight="1" x14ac:dyDescent="0.3">
      <c r="A5" s="24" t="s">
        <v>0</v>
      </c>
      <c r="B5" s="36" t="s">
        <v>16</v>
      </c>
      <c r="C5" s="36" t="s">
        <v>18</v>
      </c>
      <c r="D5" s="36" t="s">
        <v>24</v>
      </c>
      <c r="E5" s="37" t="s">
        <v>25</v>
      </c>
      <c r="F5" s="11"/>
    </row>
    <row r="6" spans="1:6" s="2" customFormat="1" ht="24.75" customHeight="1" x14ac:dyDescent="0.3">
      <c r="A6" s="47" t="s">
        <v>2</v>
      </c>
      <c r="B6" s="48"/>
      <c r="C6" s="17">
        <f>C14</f>
        <v>5222.6059999999998</v>
      </c>
      <c r="D6" s="17">
        <f>D7+D8</f>
        <v>5222.6059999999998</v>
      </c>
      <c r="E6" s="42">
        <f>E7+E8</f>
        <v>5365.3474999999999</v>
      </c>
      <c r="F6" s="12"/>
    </row>
    <row r="7" spans="1:6" s="2" customFormat="1" ht="22.9" customHeight="1" x14ac:dyDescent="0.3">
      <c r="A7" s="38">
        <v>1</v>
      </c>
      <c r="B7" s="14" t="s">
        <v>20</v>
      </c>
      <c r="C7" s="15">
        <v>3363.6959999999999</v>
      </c>
      <c r="D7" s="15">
        <f>C7</f>
        <v>3363.6959999999999</v>
      </c>
      <c r="E7" s="43">
        <f>[1]БДР!$CS$6/1000</f>
        <v>3363.6959999999999</v>
      </c>
      <c r="F7" s="18"/>
    </row>
    <row r="8" spans="1:6" s="2" customFormat="1" ht="22.9" customHeight="1" thickBot="1" x14ac:dyDescent="0.35">
      <c r="A8" s="39">
        <v>2</v>
      </c>
      <c r="B8" s="40" t="s">
        <v>19</v>
      </c>
      <c r="C8" s="41">
        <v>1858.91</v>
      </c>
      <c r="D8" s="41">
        <f>C8</f>
        <v>1858.91</v>
      </c>
      <c r="E8" s="44">
        <f>[1]БДР!$CS$7/1000</f>
        <v>2001.6514999999999</v>
      </c>
      <c r="F8" s="12"/>
    </row>
    <row r="9" spans="1:6" s="2" customFormat="1" ht="22.9" customHeight="1" x14ac:dyDescent="0.3">
      <c r="A9" s="12"/>
      <c r="B9" s="12"/>
      <c r="C9" s="18"/>
      <c r="D9" s="12"/>
      <c r="F9" s="12"/>
    </row>
    <row r="10" spans="1:6" s="2" customFormat="1" ht="22.9" customHeight="1" x14ac:dyDescent="0.3">
      <c r="A10" s="12"/>
      <c r="B10" s="12"/>
      <c r="C10" s="12"/>
      <c r="D10" s="12"/>
      <c r="F10" s="12"/>
    </row>
    <row r="11" spans="1:6" s="2" customFormat="1" ht="35.25" customHeight="1" x14ac:dyDescent="0.3">
      <c r="A11" s="45" t="s">
        <v>21</v>
      </c>
      <c r="B11" s="46"/>
      <c r="C11" s="46"/>
      <c r="D11" s="46"/>
      <c r="E11" s="46"/>
      <c r="F11" s="46"/>
    </row>
    <row r="12" spans="1:6" s="2" customFormat="1" ht="22.9" customHeight="1" thickBot="1" x14ac:dyDescent="0.35">
      <c r="A12" s="12"/>
      <c r="B12" s="12"/>
      <c r="C12" s="12"/>
      <c r="D12" s="12"/>
      <c r="F12" s="12"/>
    </row>
    <row r="13" spans="1:6" s="2" customFormat="1" ht="65.25" customHeight="1" thickBot="1" x14ac:dyDescent="0.35">
      <c r="A13" s="19" t="s">
        <v>0</v>
      </c>
      <c r="B13" s="20" t="s">
        <v>12</v>
      </c>
      <c r="C13" s="20" t="s">
        <v>17</v>
      </c>
      <c r="D13" s="20" t="s">
        <v>23</v>
      </c>
      <c r="E13" s="20" t="s">
        <v>13</v>
      </c>
      <c r="F13" s="21" t="s">
        <v>7</v>
      </c>
    </row>
    <row r="14" spans="1:6" s="5" customFormat="1" ht="22.9" customHeight="1" thickBot="1" x14ac:dyDescent="0.25">
      <c r="A14" s="49" t="s">
        <v>2</v>
      </c>
      <c r="B14" s="50"/>
      <c r="C14" s="22">
        <f>SUM(C15:C18)</f>
        <v>5222.6059999999998</v>
      </c>
      <c r="D14" s="22">
        <f>SUM(D15:D18)</f>
        <v>5365.348</v>
      </c>
      <c r="E14" s="23"/>
      <c r="F14" s="23"/>
    </row>
    <row r="15" spans="1:6" s="5" customFormat="1" ht="118.5" customHeight="1" x14ac:dyDescent="0.2">
      <c r="A15" s="24">
        <v>1</v>
      </c>
      <c r="B15" s="25" t="s">
        <v>11</v>
      </c>
      <c r="C15" s="26">
        <f>1829.628+1173.282</f>
        <v>3002.91</v>
      </c>
      <c r="D15" s="26">
        <f>1764.656+1654.536</f>
        <v>3419.192</v>
      </c>
      <c r="E15" s="27" t="s">
        <v>14</v>
      </c>
      <c r="F15" s="28" t="s">
        <v>8</v>
      </c>
    </row>
    <row r="16" spans="1:6" s="6" customFormat="1" ht="189" x14ac:dyDescent="0.2">
      <c r="A16" s="29">
        <v>2</v>
      </c>
      <c r="B16" s="13" t="s">
        <v>3</v>
      </c>
      <c r="C16" s="16">
        <v>716.49599999999998</v>
      </c>
      <c r="D16" s="16">
        <v>442.98700000000002</v>
      </c>
      <c r="E16" s="16" t="s">
        <v>5</v>
      </c>
      <c r="F16" s="30" t="s">
        <v>26</v>
      </c>
    </row>
    <row r="17" spans="1:6" s="6" customFormat="1" ht="99.75" customHeight="1" x14ac:dyDescent="0.2">
      <c r="A17" s="29">
        <v>3</v>
      </c>
      <c r="B17" s="13" t="s">
        <v>1</v>
      </c>
      <c r="C17" s="16">
        <f>1067.229+222.208</f>
        <v>1289.4370000000001</v>
      </c>
      <c r="D17" s="16">
        <f>1067.217+222.207</f>
        <v>1289.424</v>
      </c>
      <c r="E17" s="16" t="s">
        <v>5</v>
      </c>
      <c r="F17" s="30" t="s">
        <v>9</v>
      </c>
    </row>
    <row r="18" spans="1:6" ht="95.25" thickBot="1" x14ac:dyDescent="0.3">
      <c r="A18" s="31">
        <v>4</v>
      </c>
      <c r="B18" s="32" t="s">
        <v>4</v>
      </c>
      <c r="C18" s="33">
        <v>213.76300000000001</v>
      </c>
      <c r="D18" s="33">
        <v>213.745</v>
      </c>
      <c r="E18" s="34" t="s">
        <v>6</v>
      </c>
      <c r="F18" s="35" t="s">
        <v>10</v>
      </c>
    </row>
    <row r="19" spans="1:6" x14ac:dyDescent="0.25">
      <c r="D19" s="7"/>
      <c r="F19" s="7"/>
    </row>
    <row r="20" spans="1:6" x14ac:dyDescent="0.25">
      <c r="C20" s="7"/>
      <c r="D20" s="7"/>
      <c r="F20" s="7"/>
    </row>
    <row r="21" spans="1:6" x14ac:dyDescent="0.25">
      <c r="B21" s="8"/>
    </row>
    <row r="22" spans="1:6" x14ac:dyDescent="0.25">
      <c r="B22" s="8"/>
      <c r="F22" s="9"/>
    </row>
    <row r="23" spans="1:6" x14ac:dyDescent="0.25">
      <c r="C23" s="10"/>
    </row>
  </sheetData>
  <mergeCells count="5">
    <mergeCell ref="A11:F11"/>
    <mergeCell ref="A4:F4"/>
    <mergeCell ref="A6:B6"/>
    <mergeCell ref="A14:B14"/>
    <mergeCell ref="A2:F2"/>
  </mergeCells>
  <pageMargins left="0.78740157480314965" right="0.39370078740157483" top="0.59055118110236227" bottom="0.39370078740157483" header="0.11811023622047245" footer="0.19685039370078741"/>
  <pageSetup paperSize="9" scale="5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Лист1</vt:lpstr>
      <vt:lpstr>Лист1!Заголовки_для_печати</vt:lpstr>
      <vt:lpstr>Лист1!Область_печати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Камилла Каптур</dc:creator>
  <cp:lastModifiedBy>Каптур Камилла Муратовна</cp:lastModifiedBy>
  <cp:lastPrinted>2024-11-11T11:27:50Z</cp:lastPrinted>
  <dcterms:created xsi:type="dcterms:W3CDTF">1996-10-08T23:32:33Z</dcterms:created>
  <dcterms:modified xsi:type="dcterms:W3CDTF">2025-02-04T10:53:33Z</dcterms:modified>
</cp:coreProperties>
</file>