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4400" windowHeight="12480" activeTab="0"/>
  </bookViews>
  <sheets>
    <sheet name="Испол ТС за 2 пол.16 Экибастуз " sheetId="1" r:id="rId1"/>
  </sheets>
  <definedNames>
    <definedName name="_xlnm.Print_Area" localSheetId="0">'Испол ТС за 2 пол.16 Экибастуз '!$B$1:$H$77</definedName>
  </definedNames>
  <calcPr fullCalcOnLoad="1"/>
</workbook>
</file>

<file path=xl/sharedStrings.xml><?xml version="1.0" encoding="utf-8"?>
<sst xmlns="http://schemas.openxmlformats.org/spreadsheetml/2006/main" count="152" uniqueCount="104">
  <si>
    <t>№ п/п</t>
  </si>
  <si>
    <t>Ед.изм.</t>
  </si>
  <si>
    <t>I</t>
  </si>
  <si>
    <t>Затраты на производство товаров и предоставление услуг</t>
  </si>
  <si>
    <t>тыс. тенге</t>
  </si>
  <si>
    <t>в том числе:</t>
  </si>
  <si>
    <t>Материальные затраты, всего</t>
  </si>
  <si>
    <t>-\\-</t>
  </si>
  <si>
    <t>1.1.</t>
  </si>
  <si>
    <t>Покупная энергия в горячей воде для централизованного теплоснабжения</t>
  </si>
  <si>
    <t>1.2.</t>
  </si>
  <si>
    <t>Передача и распределение тепловой энергии в горячей воде</t>
  </si>
  <si>
    <t>II</t>
  </si>
  <si>
    <t>Расходы периода</t>
  </si>
  <si>
    <t>Материалы на эксплуатацию</t>
  </si>
  <si>
    <t>2.1.</t>
  </si>
  <si>
    <t>материалы по АСУ</t>
  </si>
  <si>
    <t>Затраты на оплату труда, всего</t>
  </si>
  <si>
    <t>3.1.</t>
  </si>
  <si>
    <t>заработная плата</t>
  </si>
  <si>
    <t>3.2.</t>
  </si>
  <si>
    <t>социальный налог и соц.страхование</t>
  </si>
  <si>
    <t>Амортизация</t>
  </si>
  <si>
    <t>Услуги сторонних организаций</t>
  </si>
  <si>
    <t>5.1.</t>
  </si>
  <si>
    <t xml:space="preserve">услуги по транспорту </t>
  </si>
  <si>
    <t>5.2.</t>
  </si>
  <si>
    <t xml:space="preserve">техническое обслуживание компьютерной техники </t>
  </si>
  <si>
    <t>5.3.</t>
  </si>
  <si>
    <t>Прочие услуги</t>
  </si>
  <si>
    <t>6.1.</t>
  </si>
  <si>
    <t>услуги охраны</t>
  </si>
  <si>
    <t>6.2.</t>
  </si>
  <si>
    <t xml:space="preserve">аренда помещений </t>
  </si>
  <si>
    <t>6.3.</t>
  </si>
  <si>
    <t>услуги связи (радио, телефон)</t>
  </si>
  <si>
    <t>6.4.</t>
  </si>
  <si>
    <t>услуги банка по инкасации</t>
  </si>
  <si>
    <t>6.5.</t>
  </si>
  <si>
    <t>командировочные расходы</t>
  </si>
  <si>
    <t>6.6.</t>
  </si>
  <si>
    <t>канцелярские и  почтово-телеграфные расходы</t>
  </si>
  <si>
    <t>6.7.</t>
  </si>
  <si>
    <t>страхование работников</t>
  </si>
  <si>
    <t>6.8.</t>
  </si>
  <si>
    <t xml:space="preserve">затраты по ТБ и ОТ </t>
  </si>
  <si>
    <t>6.9.</t>
  </si>
  <si>
    <t>информационные, регистраторские услуги</t>
  </si>
  <si>
    <t>6.10.</t>
  </si>
  <si>
    <t>изготовление бланочной продукции</t>
  </si>
  <si>
    <t>6.11.</t>
  </si>
  <si>
    <t>коммунальные услуги</t>
  </si>
  <si>
    <t>6.12.</t>
  </si>
  <si>
    <t>проездные билеты</t>
  </si>
  <si>
    <t>III</t>
  </si>
  <si>
    <t>IV</t>
  </si>
  <si>
    <t>Прибыль</t>
  </si>
  <si>
    <t>V</t>
  </si>
  <si>
    <t>Всего доходов</t>
  </si>
  <si>
    <t>VI</t>
  </si>
  <si>
    <t>VII</t>
  </si>
  <si>
    <t>тыс. Гкал</t>
  </si>
  <si>
    <t xml:space="preserve"> - для населения</t>
  </si>
  <si>
    <t>VIII</t>
  </si>
  <si>
    <t>(Тариф средний)</t>
  </si>
  <si>
    <t>тенге/Гкал</t>
  </si>
  <si>
    <t>6.13.</t>
  </si>
  <si>
    <t>периодическая печать</t>
  </si>
  <si>
    <t>техническое обслуживание ККМ</t>
  </si>
  <si>
    <t>выплаты не учитываемые в ФЗП</t>
  </si>
  <si>
    <t xml:space="preserve"> - прочие потребители, в т.ч.</t>
  </si>
  <si>
    <t xml:space="preserve">Наименование показателей </t>
  </si>
  <si>
    <t>ТОО "Павлодарэнергосбыт"</t>
  </si>
  <si>
    <t xml:space="preserve">Приложение 1 </t>
  </si>
  <si>
    <t xml:space="preserve"> к Правилам утверждения предельного уровня тарифов</t>
  </si>
  <si>
    <t xml:space="preserve"> (цен, ставок сборов) и тарифных смет</t>
  </si>
  <si>
    <t xml:space="preserve">на регулируемые услуги (товары, работы) </t>
  </si>
  <si>
    <t xml:space="preserve"> субъектов естественных монополий</t>
  </si>
  <si>
    <t>Предусмотрено в утвержденной тарифной смете на 2016 год</t>
  </si>
  <si>
    <t>Всего затрат на предоставление услуг</t>
  </si>
  <si>
    <t>Объем оказываемых услуг. Всего</t>
  </si>
  <si>
    <t>для физических лиц, относящихся к группе население, имеющих общедомовые приборы учета тепловой энергии</t>
  </si>
  <si>
    <t>для физических лиц, относящихся к группе население,  не имеющих общедомовые приборы учета тепловой энергии</t>
  </si>
  <si>
    <t>для физических лиц, относящихся к группе население, проживающих  в ветхих, аварийных жилых помещениях, домах барачного типа, где отсутствует техническая возможность установки общедомовых приборов учета тепловой энергии</t>
  </si>
  <si>
    <t>Справочно:</t>
  </si>
  <si>
    <t>Среднесписочная численность</t>
  </si>
  <si>
    <t>Среднемесячная заработная плата</t>
  </si>
  <si>
    <t>человек</t>
  </si>
  <si>
    <t>тенге</t>
  </si>
  <si>
    <t xml:space="preserve"> прочие потребители</t>
  </si>
  <si>
    <t>Отклонение  в %</t>
  </si>
  <si>
    <t xml:space="preserve">Причины отклонения </t>
  </si>
  <si>
    <t>Наименование организации "ТОО Павлодарэнергосбыт"</t>
  </si>
  <si>
    <r>
      <t xml:space="preserve">Адрес </t>
    </r>
    <r>
      <rPr>
        <u val="single"/>
        <sz val="16"/>
        <rFont val="Times New Roman"/>
        <family val="1"/>
      </rPr>
      <t>г.Павлодар ул.Кривенко,27</t>
    </r>
  </si>
  <si>
    <r>
      <t xml:space="preserve">Телефон </t>
    </r>
    <r>
      <rPr>
        <u val="single"/>
        <sz val="16"/>
        <rFont val="Times New Roman"/>
        <family val="1"/>
      </rPr>
      <t>39-95-24</t>
    </r>
  </si>
  <si>
    <r>
      <t xml:space="preserve">Адрес электронной почты </t>
    </r>
    <r>
      <rPr>
        <u val="single"/>
        <sz val="16"/>
        <rFont val="Times New Roman"/>
        <family val="1"/>
      </rPr>
      <t>office@pavlodarenergo.kz</t>
    </r>
  </si>
  <si>
    <r>
      <t xml:space="preserve">Фамилия и телефон исполнителя </t>
    </r>
    <r>
      <rPr>
        <u val="single"/>
        <sz val="16"/>
        <rFont val="Times New Roman"/>
        <family val="1"/>
      </rPr>
      <t>Кабдышева т.39-96-71</t>
    </r>
  </si>
  <si>
    <t>М.П.</t>
  </si>
  <si>
    <t>Дата  "     " июля 2016 года</t>
  </si>
  <si>
    <t>Регулируемая база задействованных активов (РБА)</t>
  </si>
  <si>
    <t>Отчет об исполнении тарифной сметы  на услуги по теплоснабжению г.Экибастуза за 2 полугодие 2016 года</t>
  </si>
  <si>
    <t xml:space="preserve">                              Генеральный директор                                                                               </t>
  </si>
  <si>
    <t xml:space="preserve">         Т.Г.Аргинов</t>
  </si>
  <si>
    <t>Фактически сложившиеся показатели тарифной сметы за 2 полугодие 2016 года (оперативно)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</si>
</sst>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0.0"/>
    <numFmt numFmtId="173" formatCode="#,##0.000"/>
    <numFmt numFmtId="174" formatCode="#,##0.0"/>
    <numFmt numFmtId="175" formatCode="0.00000"/>
    <numFmt numFmtId="176" formatCode="0.0000"/>
    <numFmt numFmtId="177" formatCode="0.000"/>
    <numFmt numFmtId="178" formatCode="0.000000000"/>
    <numFmt numFmtId="179" formatCode="0.0000000000"/>
    <numFmt numFmtId="180" formatCode="0.00000000"/>
    <numFmt numFmtId="181" formatCode="0.0000000"/>
    <numFmt numFmtId="182" formatCode="0.000000"/>
    <numFmt numFmtId="183" formatCode="#,##0.0000"/>
    <numFmt numFmtId="184" formatCode="#,##0.00000"/>
    <numFmt numFmtId="185" formatCode="#,##0.000000"/>
    <numFmt numFmtId="186" formatCode="#,##0.0000000"/>
    <numFmt numFmtId="187" formatCode="[$-FC19]d\ mmmm\ yyyy\ &quot;г.&quot;"/>
    <numFmt numFmtId="188" formatCode="0.0%"/>
    <numFmt numFmtId="189" formatCode="_-* #,##0.0_р_._-;\-* #,##0.0_р_._-;_-* &quot;-&quot;??_р_._-;_-@_-"/>
    <numFmt numFmtId="190" formatCode="_-* #,##0_р_._-;\-* #,##0_р_._-;_-* &quot;-&quot;??_р_._-;_-@_-"/>
    <numFmt numFmtId="191" formatCode="_-* #,##0.000_р_._-;\-* #,##0.000_р_._-;_-* &quot;-&quot;??_р_._-;_-@_-"/>
    <numFmt numFmtId="192" formatCode="_-* #,##0.000_р_._-;\-* #,##0.000_р_._-;_-* &quot;-&quot;???_р_.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_ ;\-#,##0\ "/>
  </numFmts>
  <fonts count="47">
    <font>
      <sz val="12"/>
      <name val="Times New Roman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u val="single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2" fontId="6" fillId="0" borderId="0" xfId="0" applyNumberFormat="1" applyFont="1" applyAlignment="1">
      <alignment/>
    </xf>
    <xf numFmtId="2" fontId="6" fillId="0" borderId="0" xfId="0" applyNumberFormat="1" applyFont="1" applyFill="1" applyAlignment="1">
      <alignment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vertical="center"/>
    </xf>
    <xf numFmtId="2" fontId="5" fillId="0" borderId="14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174" fontId="5" fillId="0" borderId="12" xfId="0" applyNumberFormat="1" applyFont="1" applyFill="1" applyBorder="1" applyAlignment="1">
      <alignment horizontal="right" vertical="center" wrapText="1"/>
    </xf>
    <xf numFmtId="174" fontId="5" fillId="0" borderId="12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/>
    </xf>
    <xf numFmtId="2" fontId="9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2" fontId="5" fillId="0" borderId="14" xfId="0" applyNumberFormat="1" applyFont="1" applyFill="1" applyBorder="1" applyAlignment="1">
      <alignment vertical="center" wrapText="1"/>
    </xf>
    <xf numFmtId="2" fontId="5" fillId="33" borderId="15" xfId="0" applyNumberFormat="1" applyFont="1" applyFill="1" applyBorder="1" applyAlignment="1">
      <alignment horizontal="center" vertical="center" wrapText="1"/>
    </xf>
    <xf numFmtId="190" fontId="5" fillId="33" borderId="16" xfId="60" applyNumberFormat="1" applyFont="1" applyFill="1" applyBorder="1" applyAlignment="1">
      <alignment horizontal="center" vertical="center"/>
    </xf>
    <xf numFmtId="190" fontId="6" fillId="0" borderId="13" xfId="60" applyNumberFormat="1" applyFont="1" applyFill="1" applyBorder="1" applyAlignment="1">
      <alignment horizontal="center" vertical="center" wrapText="1"/>
    </xf>
    <xf numFmtId="190" fontId="5" fillId="0" borderId="13" xfId="60" applyNumberFormat="1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Fill="1" applyBorder="1" applyAlignment="1">
      <alignment horizontal="center" vertical="center" wrapText="1"/>
    </xf>
    <xf numFmtId="2" fontId="11" fillId="33" borderId="17" xfId="0" applyNumberFormat="1" applyFont="1" applyFill="1" applyBorder="1" applyAlignment="1">
      <alignment horizontal="center" vertical="center"/>
    </xf>
    <xf numFmtId="2" fontId="11" fillId="33" borderId="15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1" xfId="0" applyFont="1" applyBorder="1" applyAlignment="1">
      <alignment vertical="center" wrapText="1"/>
    </xf>
    <xf numFmtId="0" fontId="5" fillId="0" borderId="21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 wrapText="1"/>
    </xf>
    <xf numFmtId="0" fontId="6" fillId="0" borderId="23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/>
    </xf>
    <xf numFmtId="0" fontId="6" fillId="0" borderId="24" xfId="0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2" fontId="6" fillId="0" borderId="26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/>
    </xf>
    <xf numFmtId="9" fontId="5" fillId="33" borderId="17" xfId="0" applyNumberFormat="1" applyFont="1" applyFill="1" applyBorder="1" applyAlignment="1">
      <alignment horizontal="center"/>
    </xf>
    <xf numFmtId="3" fontId="6" fillId="33" borderId="16" xfId="0" applyNumberFormat="1" applyFont="1" applyFill="1" applyBorder="1" applyAlignment="1">
      <alignment horizontal="center"/>
    </xf>
    <xf numFmtId="9" fontId="6" fillId="33" borderId="12" xfId="0" applyNumberFormat="1" applyFont="1" applyFill="1" applyBorder="1" applyAlignment="1">
      <alignment horizontal="center"/>
    </xf>
    <xf numFmtId="3" fontId="5" fillId="33" borderId="16" xfId="0" applyNumberFormat="1" applyFont="1" applyFill="1" applyBorder="1" applyAlignment="1">
      <alignment horizontal="center" vertical="center"/>
    </xf>
    <xf numFmtId="9" fontId="5" fillId="33" borderId="12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9" fontId="6" fillId="33" borderId="12" xfId="0" applyNumberFormat="1" applyFont="1" applyFill="1" applyBorder="1" applyAlignment="1">
      <alignment horizontal="center" vertical="center"/>
    </xf>
    <xf numFmtId="3" fontId="5" fillId="33" borderId="16" xfId="0" applyNumberFormat="1" applyFont="1" applyFill="1" applyBorder="1" applyAlignment="1">
      <alignment horizontal="center" vertical="center" wrapText="1"/>
    </xf>
    <xf numFmtId="3" fontId="5" fillId="33" borderId="16" xfId="0" applyNumberFormat="1" applyFont="1" applyFill="1" applyBorder="1" applyAlignment="1">
      <alignment horizontal="center" wrapText="1"/>
    </xf>
    <xf numFmtId="173" fontId="5" fillId="33" borderId="12" xfId="0" applyNumberFormat="1" applyFont="1" applyFill="1" applyBorder="1" applyAlignment="1">
      <alignment horizontal="center" vertical="center" wrapText="1"/>
    </xf>
    <xf numFmtId="9" fontId="6" fillId="33" borderId="14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190" fontId="6" fillId="0" borderId="13" xfId="60" applyNumberFormat="1" applyFont="1" applyFill="1" applyBorder="1" applyAlignment="1">
      <alignment horizontal="center" wrapText="1"/>
    </xf>
    <xf numFmtId="3" fontId="5" fillId="33" borderId="28" xfId="0" applyNumberFormat="1" applyFont="1" applyFill="1" applyBorder="1" applyAlignment="1">
      <alignment horizontal="center" vertical="center"/>
    </xf>
    <xf numFmtId="190" fontId="5" fillId="33" borderId="28" xfId="60" applyNumberFormat="1" applyFont="1" applyFill="1" applyBorder="1" applyAlignment="1">
      <alignment vertical="center"/>
    </xf>
    <xf numFmtId="190" fontId="6" fillId="33" borderId="16" xfId="60" applyNumberFormat="1" applyFont="1" applyFill="1" applyBorder="1" applyAlignment="1">
      <alignment vertical="center"/>
    </xf>
    <xf numFmtId="190" fontId="5" fillId="33" borderId="16" xfId="6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2" fontId="6" fillId="0" borderId="0" xfId="0" applyNumberFormat="1" applyFont="1" applyAlignment="1">
      <alignment horizontal="right"/>
    </xf>
    <xf numFmtId="174" fontId="6" fillId="0" borderId="12" xfId="0" applyNumberFormat="1" applyFont="1" applyFill="1" applyBorder="1" applyAlignment="1">
      <alignment horizontal="center" vertical="center" wrapText="1"/>
    </xf>
    <xf numFmtId="174" fontId="6" fillId="0" borderId="29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174" fontId="6" fillId="0" borderId="30" xfId="0" applyNumberFormat="1" applyFont="1" applyFill="1" applyBorder="1" applyAlignment="1">
      <alignment horizontal="center" vertical="center"/>
    </xf>
    <xf numFmtId="191" fontId="5" fillId="0" borderId="13" xfId="60" applyNumberFormat="1" applyFont="1" applyFill="1" applyBorder="1" applyAlignment="1">
      <alignment horizontal="center" vertical="center" wrapText="1"/>
    </xf>
    <xf numFmtId="2" fontId="6" fillId="33" borderId="12" xfId="0" applyNumberFormat="1" applyFont="1" applyFill="1" applyBorder="1" applyAlignment="1">
      <alignment horizontal="center" vertical="center"/>
    </xf>
    <xf numFmtId="190" fontId="6" fillId="0" borderId="31" xfId="0" applyNumberFormat="1" applyFont="1" applyFill="1" applyBorder="1" applyAlignment="1">
      <alignment vertical="center" wrapText="1"/>
    </xf>
    <xf numFmtId="9" fontId="6" fillId="33" borderId="27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172" fontId="5" fillId="0" borderId="14" xfId="0" applyNumberFormat="1" applyFont="1" applyFill="1" applyBorder="1" applyAlignment="1">
      <alignment horizontal="right" vertical="center" wrapText="1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32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2" fontId="5" fillId="0" borderId="29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2" fontId="5" fillId="33" borderId="33" xfId="0" applyNumberFormat="1" applyFont="1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2" fontId="5" fillId="0" borderId="0" xfId="0" applyNumberFormat="1" applyFont="1" applyAlignment="1">
      <alignment vertical="center" wrapText="1"/>
    </xf>
    <xf numFmtId="0" fontId="0" fillId="0" borderId="0" xfId="0" applyAlignment="1">
      <alignment wrapText="1"/>
    </xf>
    <xf numFmtId="2" fontId="4" fillId="0" borderId="0" xfId="0" applyNumberFormat="1" applyFont="1" applyFill="1" applyBorder="1" applyAlignment="1">
      <alignment horizontal="left"/>
    </xf>
    <xf numFmtId="2" fontId="5" fillId="0" borderId="29" xfId="0" applyNumberFormat="1" applyFont="1" applyFill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0" borderId="24" xfId="0" applyFont="1" applyBorder="1" applyAlignment="1">
      <alignment horizontal="center" vertical="center" wrapText="1"/>
    </xf>
    <xf numFmtId="2" fontId="5" fillId="33" borderId="29" xfId="0" applyNumberFormat="1" applyFont="1" applyFill="1" applyBorder="1" applyAlignment="1">
      <alignment horizontal="center" vertical="center" wrapText="1"/>
    </xf>
    <xf numFmtId="2" fontId="5" fillId="33" borderId="2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1:J99"/>
  <sheetViews>
    <sheetView tabSelected="1" zoomScale="75" zoomScaleNormal="75" zoomScaleSheetLayoutView="75" zoomScalePageLayoutView="0" workbookViewId="0" topLeftCell="A1">
      <pane xSplit="4" ySplit="12" topLeftCell="E5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2" sqref="F72"/>
    </sheetView>
  </sheetViews>
  <sheetFormatPr defaultColWidth="9.00390625" defaultRowHeight="15.75" outlineLevelRow="1"/>
  <cols>
    <col min="1" max="1" width="9.00390625" style="4" customWidth="1"/>
    <col min="2" max="2" width="5.75390625" style="20" customWidth="1"/>
    <col min="3" max="3" width="59.00390625" style="19" customWidth="1"/>
    <col min="4" max="4" width="16.50390625" style="20" customWidth="1"/>
    <col min="5" max="5" width="21.25390625" style="20" customWidth="1"/>
    <col min="6" max="6" width="24.375" style="20" customWidth="1"/>
    <col min="7" max="7" width="19.25390625" style="20" customWidth="1"/>
    <col min="8" max="8" width="34.50390625" style="19" customWidth="1"/>
    <col min="9" max="9" width="9.125" style="4" bestFit="1" customWidth="1"/>
    <col min="10" max="16384" width="9.00390625" style="4" customWidth="1"/>
  </cols>
  <sheetData>
    <row r="1" spans="5:8" ht="18.75">
      <c r="E1" s="4"/>
      <c r="F1" s="4"/>
      <c r="G1" s="4"/>
      <c r="H1" s="4"/>
    </row>
    <row r="2" spans="7:8" ht="18.75">
      <c r="G2" s="4"/>
      <c r="H2" s="73" t="s">
        <v>73</v>
      </c>
    </row>
    <row r="3" spans="7:8" ht="18.75" customHeight="1">
      <c r="G3" s="4"/>
      <c r="H3" s="73" t="s">
        <v>74</v>
      </c>
    </row>
    <row r="4" spans="7:8" ht="18.75" customHeight="1">
      <c r="G4" s="4"/>
      <c r="H4" s="73" t="s">
        <v>75</v>
      </c>
    </row>
    <row r="5" spans="7:8" ht="18.75" customHeight="1">
      <c r="G5" s="4"/>
      <c r="H5" s="73" t="s">
        <v>76</v>
      </c>
    </row>
    <row r="6" spans="7:10" ht="18.75" customHeight="1">
      <c r="G6" s="1"/>
      <c r="H6" s="74" t="s">
        <v>77</v>
      </c>
      <c r="I6" s="1"/>
      <c r="J6" s="1"/>
    </row>
    <row r="7" spans="2:8" ht="18.75">
      <c r="B7" s="92" t="s">
        <v>72</v>
      </c>
      <c r="C7" s="93"/>
      <c r="E7" s="1"/>
      <c r="F7" s="1"/>
      <c r="G7" s="1"/>
      <c r="H7" s="1"/>
    </row>
    <row r="9" spans="2:8" s="1" customFormat="1" ht="19.5" customHeight="1">
      <c r="B9" s="94" t="s">
        <v>100</v>
      </c>
      <c r="C9" s="95"/>
      <c r="D9" s="95"/>
      <c r="E9" s="95"/>
      <c r="F9" s="95"/>
      <c r="G9" s="95"/>
      <c r="H9" s="6"/>
    </row>
    <row r="10" spans="2:8" s="1" customFormat="1" ht="16.5" customHeight="1" thickBot="1">
      <c r="B10" s="96"/>
      <c r="C10" s="96"/>
      <c r="D10" s="6"/>
      <c r="E10" s="6"/>
      <c r="F10" s="5"/>
      <c r="G10" s="5"/>
      <c r="H10" s="6"/>
    </row>
    <row r="11" spans="2:8" s="1" customFormat="1" ht="56.25" customHeight="1">
      <c r="B11" s="97" t="s">
        <v>0</v>
      </c>
      <c r="C11" s="88" t="s">
        <v>71</v>
      </c>
      <c r="D11" s="88" t="s">
        <v>1</v>
      </c>
      <c r="E11" s="88" t="s">
        <v>78</v>
      </c>
      <c r="F11" s="90" t="s">
        <v>103</v>
      </c>
      <c r="G11" s="100" t="s">
        <v>90</v>
      </c>
      <c r="H11" s="88" t="s">
        <v>91</v>
      </c>
    </row>
    <row r="12" spans="2:8" s="1" customFormat="1" ht="58.5" customHeight="1" thickBot="1">
      <c r="B12" s="98"/>
      <c r="C12" s="98"/>
      <c r="D12" s="99"/>
      <c r="E12" s="89"/>
      <c r="F12" s="91"/>
      <c r="G12" s="101"/>
      <c r="H12" s="89"/>
    </row>
    <row r="13" spans="2:8" s="1" customFormat="1" ht="36" customHeight="1" outlineLevel="1">
      <c r="B13" s="7" t="s">
        <v>2</v>
      </c>
      <c r="C13" s="8" t="s">
        <v>3</v>
      </c>
      <c r="D13" s="9" t="s">
        <v>4</v>
      </c>
      <c r="E13" s="65">
        <v>3189639</v>
      </c>
      <c r="F13" s="64">
        <f>F15</f>
        <v>1262279.4837310198</v>
      </c>
      <c r="G13" s="50">
        <f>F13/E13-1</f>
        <v>-0.604256317492036</v>
      </c>
      <c r="H13" s="76"/>
    </row>
    <row r="14" spans="2:8" s="1" customFormat="1" ht="18" customHeight="1" outlineLevel="1">
      <c r="B14" s="10"/>
      <c r="C14" s="11" t="s">
        <v>5</v>
      </c>
      <c r="D14" s="12"/>
      <c r="E14" s="66"/>
      <c r="F14" s="55"/>
      <c r="G14" s="52"/>
      <c r="H14" s="77"/>
    </row>
    <row r="15" spans="2:8" s="1" customFormat="1" ht="18" customHeight="1" outlineLevel="1">
      <c r="B15" s="16">
        <v>1</v>
      </c>
      <c r="C15" s="14" t="s">
        <v>6</v>
      </c>
      <c r="D15" s="15" t="s">
        <v>7</v>
      </c>
      <c r="E15" s="67">
        <v>3189639</v>
      </c>
      <c r="F15" s="53">
        <f>F17+F18</f>
        <v>1262279.4837310198</v>
      </c>
      <c r="G15" s="54">
        <f>F15/E15-1</f>
        <v>-0.604256317492036</v>
      </c>
      <c r="H15" s="77"/>
    </row>
    <row r="16" spans="2:8" s="1" customFormat="1" ht="18" customHeight="1" outlineLevel="1">
      <c r="B16" s="10"/>
      <c r="C16" s="11" t="s">
        <v>5</v>
      </c>
      <c r="D16" s="12" t="s">
        <v>7</v>
      </c>
      <c r="E16" s="29"/>
      <c r="F16" s="51"/>
      <c r="G16" s="52"/>
      <c r="H16" s="77"/>
    </row>
    <row r="17" spans="2:8" s="1" customFormat="1" ht="57" customHeight="1" outlineLevel="1">
      <c r="B17" s="10" t="s">
        <v>8</v>
      </c>
      <c r="C17" s="11" t="s">
        <v>9</v>
      </c>
      <c r="D17" s="12" t="s">
        <v>7</v>
      </c>
      <c r="E17" s="29">
        <v>1679937</v>
      </c>
      <c r="F17" s="55">
        <v>665746.75595142</v>
      </c>
      <c r="G17" s="56">
        <f>F17/E17-1</f>
        <v>-0.6037073081005895</v>
      </c>
      <c r="H17" s="77"/>
    </row>
    <row r="18" spans="2:8" s="1" customFormat="1" ht="46.5" customHeight="1" outlineLevel="1">
      <c r="B18" s="10" t="s">
        <v>10</v>
      </c>
      <c r="C18" s="11" t="s">
        <v>11</v>
      </c>
      <c r="D18" s="12" t="s">
        <v>7</v>
      </c>
      <c r="E18" s="29">
        <v>1509702</v>
      </c>
      <c r="F18" s="55">
        <v>596532.7277795998</v>
      </c>
      <c r="G18" s="56">
        <f>F18/E18-1</f>
        <v>-0.604867233547018</v>
      </c>
      <c r="H18" s="77"/>
    </row>
    <row r="19" spans="2:8" s="2" customFormat="1" ht="40.5" customHeight="1">
      <c r="B19" s="13" t="s">
        <v>12</v>
      </c>
      <c r="C19" s="14" t="s">
        <v>13</v>
      </c>
      <c r="D19" s="15" t="s">
        <v>7</v>
      </c>
      <c r="E19" s="28">
        <f>E21+E24+E29+E30+E35</f>
        <v>51808</v>
      </c>
      <c r="F19" s="53">
        <f>F21+F24+F29+F30+F35</f>
        <v>35832.366382988</v>
      </c>
      <c r="G19" s="56">
        <f>F19/E19-1</f>
        <v>-0.30836229186635267</v>
      </c>
      <c r="H19" s="78"/>
    </row>
    <row r="20" spans="2:8" s="1" customFormat="1" ht="17.25" customHeight="1">
      <c r="B20" s="10"/>
      <c r="C20" s="11" t="s">
        <v>5</v>
      </c>
      <c r="D20" s="12" t="s">
        <v>7</v>
      </c>
      <c r="E20" s="29"/>
      <c r="F20" s="55"/>
      <c r="G20" s="56"/>
      <c r="H20" s="77"/>
    </row>
    <row r="21" spans="2:8" s="1" customFormat="1" ht="17.25" customHeight="1">
      <c r="B21" s="85">
        <v>2</v>
      </c>
      <c r="C21" s="14" t="s">
        <v>14</v>
      </c>
      <c r="D21" s="15" t="s">
        <v>7</v>
      </c>
      <c r="E21" s="28">
        <v>3186</v>
      </c>
      <c r="F21" s="53">
        <f>F23</f>
        <v>2133.7273026484454</v>
      </c>
      <c r="G21" s="56">
        <f>F21/E21-1</f>
        <v>-0.330280193770105</v>
      </c>
      <c r="H21" s="77"/>
    </row>
    <row r="22" spans="2:8" s="1" customFormat="1" ht="17.25" customHeight="1">
      <c r="B22" s="85"/>
      <c r="C22" s="11" t="s">
        <v>5</v>
      </c>
      <c r="D22" s="12" t="s">
        <v>7</v>
      </c>
      <c r="E22" s="29"/>
      <c r="F22" s="55"/>
      <c r="G22" s="56"/>
      <c r="H22" s="77"/>
    </row>
    <row r="23" spans="2:8" s="1" customFormat="1" ht="17.25" customHeight="1">
      <c r="B23" s="80" t="s">
        <v>15</v>
      </c>
      <c r="C23" s="11" t="s">
        <v>16</v>
      </c>
      <c r="D23" s="12" t="s">
        <v>7</v>
      </c>
      <c r="E23" s="29">
        <v>3186</v>
      </c>
      <c r="F23" s="55">
        <v>2133.7273026484454</v>
      </c>
      <c r="G23" s="56">
        <f>F23/E23-1</f>
        <v>-0.330280193770105</v>
      </c>
      <c r="H23" s="77"/>
    </row>
    <row r="24" spans="2:8" s="1" customFormat="1" ht="17.25" customHeight="1">
      <c r="B24" s="85">
        <v>3</v>
      </c>
      <c r="C24" s="14" t="s">
        <v>17</v>
      </c>
      <c r="D24" s="15" t="s">
        <v>7</v>
      </c>
      <c r="E24" s="28">
        <f>E26+E27</f>
        <v>34162</v>
      </c>
      <c r="F24" s="53">
        <f>F26+F27</f>
        <v>23966.680959058696</v>
      </c>
      <c r="G24" s="56">
        <f>F24/E24-1</f>
        <v>-0.29844034426969446</v>
      </c>
      <c r="H24" s="77"/>
    </row>
    <row r="25" spans="2:8" s="1" customFormat="1" ht="17.25" customHeight="1">
      <c r="B25" s="85"/>
      <c r="C25" s="11" t="s">
        <v>5</v>
      </c>
      <c r="D25" s="12" t="s">
        <v>7</v>
      </c>
      <c r="E25" s="29"/>
      <c r="F25" s="55"/>
      <c r="G25" s="56"/>
      <c r="H25" s="77"/>
    </row>
    <row r="26" spans="2:9" s="1" customFormat="1" ht="17.25" customHeight="1">
      <c r="B26" s="10" t="s">
        <v>18</v>
      </c>
      <c r="C26" s="11" t="s">
        <v>19</v>
      </c>
      <c r="D26" s="12" t="s">
        <v>7</v>
      </c>
      <c r="E26" s="29">
        <v>31085</v>
      </c>
      <c r="F26" s="55">
        <v>21806.492322614613</v>
      </c>
      <c r="G26" s="56">
        <f>F26/E26-1</f>
        <v>-0.2984882637087144</v>
      </c>
      <c r="H26" s="77"/>
      <c r="I26" s="23"/>
    </row>
    <row r="27" spans="2:9" s="1" customFormat="1" ht="17.25" customHeight="1">
      <c r="B27" s="10" t="s">
        <v>20</v>
      </c>
      <c r="C27" s="11" t="s">
        <v>21</v>
      </c>
      <c r="D27" s="12" t="s">
        <v>7</v>
      </c>
      <c r="E27" s="29">
        <v>3077</v>
      </c>
      <c r="F27" s="55">
        <v>2160.188636444084</v>
      </c>
      <c r="G27" s="56">
        <f>F27/E27-1</f>
        <v>-0.29795624424956646</v>
      </c>
      <c r="H27" s="77"/>
      <c r="I27" s="23"/>
    </row>
    <row r="28" spans="2:8" s="2" customFormat="1" ht="17.25" customHeight="1" hidden="1">
      <c r="B28" s="10"/>
      <c r="C28" s="11" t="s">
        <v>69</v>
      </c>
      <c r="D28" s="12"/>
      <c r="E28" s="29"/>
      <c r="F28" s="55"/>
      <c r="G28" s="56" t="e">
        <f>F28/E28-1</f>
        <v>#DIV/0!</v>
      </c>
      <c r="H28" s="77"/>
    </row>
    <row r="29" spans="2:8" s="2" customFormat="1" ht="17.25" customHeight="1">
      <c r="B29" s="16">
        <v>4</v>
      </c>
      <c r="C29" s="14" t="s">
        <v>22</v>
      </c>
      <c r="D29" s="12" t="s">
        <v>7</v>
      </c>
      <c r="E29" s="29">
        <v>591</v>
      </c>
      <c r="F29" s="53">
        <v>357.8928653219549</v>
      </c>
      <c r="G29" s="56">
        <f>F29/E29-1</f>
        <v>-0.39442831586809657</v>
      </c>
      <c r="H29" s="77"/>
    </row>
    <row r="30" spans="2:8" s="2" customFormat="1" ht="17.25" customHeight="1">
      <c r="B30" s="86">
        <v>5</v>
      </c>
      <c r="C30" s="14" t="s">
        <v>23</v>
      </c>
      <c r="D30" s="15" t="s">
        <v>7</v>
      </c>
      <c r="E30" s="28">
        <f>E32+E33+E34</f>
        <v>2063</v>
      </c>
      <c r="F30" s="53">
        <f>F32+F33+F34</f>
        <v>1482.83447</v>
      </c>
      <c r="G30" s="56">
        <f>F30/E30-1</f>
        <v>-0.2812242026175472</v>
      </c>
      <c r="H30" s="77"/>
    </row>
    <row r="31" spans="2:8" s="2" customFormat="1" ht="17.25" customHeight="1">
      <c r="B31" s="87"/>
      <c r="C31" s="11" t="s">
        <v>5</v>
      </c>
      <c r="D31" s="12" t="s">
        <v>7</v>
      </c>
      <c r="E31" s="29"/>
      <c r="F31" s="55"/>
      <c r="G31" s="56"/>
      <c r="H31" s="77"/>
    </row>
    <row r="32" spans="2:8" s="2" customFormat="1" ht="17.25" customHeight="1">
      <c r="B32" s="10" t="s">
        <v>24</v>
      </c>
      <c r="C32" s="11" t="s">
        <v>25</v>
      </c>
      <c r="D32" s="12" t="s">
        <v>7</v>
      </c>
      <c r="E32" s="29">
        <v>1967</v>
      </c>
      <c r="F32" s="55">
        <v>1414.04698</v>
      </c>
      <c r="G32" s="56">
        <f>F32/E32-1</f>
        <v>-0.28111490594814437</v>
      </c>
      <c r="H32" s="77"/>
    </row>
    <row r="33" spans="2:8" s="2" customFormat="1" ht="17.25" customHeight="1">
      <c r="B33" s="10" t="s">
        <v>26</v>
      </c>
      <c r="C33" s="11" t="s">
        <v>27</v>
      </c>
      <c r="D33" s="15" t="s">
        <v>7</v>
      </c>
      <c r="E33" s="29">
        <v>53</v>
      </c>
      <c r="F33" s="55">
        <v>43.187490000000004</v>
      </c>
      <c r="G33" s="56">
        <f>F33/E33-1</f>
        <v>-0.18514169811320746</v>
      </c>
      <c r="H33" s="77"/>
    </row>
    <row r="34" spans="2:8" s="2" customFormat="1" ht="17.25" customHeight="1">
      <c r="B34" s="10" t="s">
        <v>28</v>
      </c>
      <c r="C34" s="11" t="s">
        <v>68</v>
      </c>
      <c r="D34" s="15" t="s">
        <v>7</v>
      </c>
      <c r="E34" s="29">
        <v>43</v>
      </c>
      <c r="F34" s="55">
        <v>25.60000000000001</v>
      </c>
      <c r="G34" s="56">
        <f>F34/E34-1</f>
        <v>-0.40465116279069746</v>
      </c>
      <c r="H34" s="77"/>
    </row>
    <row r="35" spans="2:8" s="2" customFormat="1" ht="17.25" customHeight="1">
      <c r="B35" s="85">
        <v>6</v>
      </c>
      <c r="C35" s="17" t="s">
        <v>29</v>
      </c>
      <c r="D35" s="15" t="s">
        <v>7</v>
      </c>
      <c r="E35" s="28">
        <f>SUM(E36:E49)</f>
        <v>11806</v>
      </c>
      <c r="F35" s="53">
        <f>SUM(F36:F49)</f>
        <v>7891.230785958905</v>
      </c>
      <c r="G35" s="56">
        <f>F35/E35-1</f>
        <v>-0.3315914970388866</v>
      </c>
      <c r="H35" s="77"/>
    </row>
    <row r="36" spans="2:8" s="2" customFormat="1" ht="18.75" customHeight="1">
      <c r="B36" s="85"/>
      <c r="C36" s="11" t="s">
        <v>5</v>
      </c>
      <c r="D36" s="12" t="s">
        <v>7</v>
      </c>
      <c r="E36" s="29"/>
      <c r="F36" s="55"/>
      <c r="G36" s="56"/>
      <c r="H36" s="77"/>
    </row>
    <row r="37" spans="2:8" s="2" customFormat="1" ht="17.25" customHeight="1">
      <c r="B37" s="10" t="s">
        <v>30</v>
      </c>
      <c r="C37" s="11" t="s">
        <v>31</v>
      </c>
      <c r="D37" s="12" t="s">
        <v>7</v>
      </c>
      <c r="E37" s="63">
        <v>1377</v>
      </c>
      <c r="F37" s="55">
        <v>1435.927902744</v>
      </c>
      <c r="G37" s="56">
        <f aca="true" t="shared" si="0" ref="G37:G50">F37/E37-1</f>
        <v>0.04279441012636176</v>
      </c>
      <c r="H37" s="77"/>
    </row>
    <row r="38" spans="2:9" s="2" customFormat="1" ht="17.25" customHeight="1">
      <c r="B38" s="10" t="s">
        <v>32</v>
      </c>
      <c r="C38" s="11" t="s">
        <v>33</v>
      </c>
      <c r="D38" s="12" t="s">
        <v>7</v>
      </c>
      <c r="E38" s="63">
        <v>6541</v>
      </c>
      <c r="F38" s="55">
        <v>4303.668774846001</v>
      </c>
      <c r="G38" s="56">
        <f t="shared" si="0"/>
        <v>-0.34204727490506026</v>
      </c>
      <c r="H38" s="77"/>
      <c r="I38" s="24"/>
    </row>
    <row r="39" spans="2:8" s="2" customFormat="1" ht="17.25" customHeight="1">
      <c r="B39" s="10" t="s">
        <v>34</v>
      </c>
      <c r="C39" s="11" t="s">
        <v>35</v>
      </c>
      <c r="D39" s="15" t="s">
        <v>7</v>
      </c>
      <c r="E39" s="63">
        <v>530</v>
      </c>
      <c r="F39" s="55">
        <v>244.15324801999992</v>
      </c>
      <c r="G39" s="56">
        <f t="shared" si="0"/>
        <v>-0.5393334943018869</v>
      </c>
      <c r="H39" s="77"/>
    </row>
    <row r="40" spans="2:8" s="2" customFormat="1" ht="17.25" customHeight="1">
      <c r="B40" s="10" t="s">
        <v>36</v>
      </c>
      <c r="C40" s="11" t="s">
        <v>37</v>
      </c>
      <c r="D40" s="12" t="s">
        <v>7</v>
      </c>
      <c r="E40" s="63">
        <v>1404</v>
      </c>
      <c r="F40" s="55">
        <v>616.7936384135073</v>
      </c>
      <c r="G40" s="56">
        <f t="shared" si="0"/>
        <v>-0.5606882917282712</v>
      </c>
      <c r="H40" s="77"/>
    </row>
    <row r="41" spans="2:8" s="2" customFormat="1" ht="17.25" customHeight="1">
      <c r="B41" s="10" t="s">
        <v>38</v>
      </c>
      <c r="C41" s="11" t="s">
        <v>39</v>
      </c>
      <c r="D41" s="12" t="s">
        <v>7</v>
      </c>
      <c r="E41" s="63">
        <v>16</v>
      </c>
      <c r="F41" s="55">
        <v>6.62035</v>
      </c>
      <c r="G41" s="56">
        <f t="shared" si="0"/>
        <v>-0.586228125</v>
      </c>
      <c r="H41" s="77"/>
    </row>
    <row r="42" spans="2:8" s="2" customFormat="1" ht="17.25" customHeight="1">
      <c r="B42" s="80" t="s">
        <v>40</v>
      </c>
      <c r="C42" s="11" t="s">
        <v>41</v>
      </c>
      <c r="D42" s="12" t="s">
        <v>7</v>
      </c>
      <c r="E42" s="63">
        <v>891</v>
      </c>
      <c r="F42" s="55">
        <v>535.1948172020495</v>
      </c>
      <c r="G42" s="56">
        <f t="shared" si="0"/>
        <v>-0.3993324161593159</v>
      </c>
      <c r="H42" s="77"/>
    </row>
    <row r="43" spans="2:8" s="2" customFormat="1" ht="17.25" customHeight="1">
      <c r="B43" s="10" t="s">
        <v>42</v>
      </c>
      <c r="C43" s="11" t="s">
        <v>43</v>
      </c>
      <c r="D43" s="12" t="s">
        <v>7</v>
      </c>
      <c r="E43" s="63">
        <v>97</v>
      </c>
      <c r="F43" s="55">
        <v>49.21719898800001</v>
      </c>
      <c r="G43" s="56">
        <f t="shared" si="0"/>
        <v>-0.4926061959999999</v>
      </c>
      <c r="H43" s="77"/>
    </row>
    <row r="44" spans="2:8" s="2" customFormat="1" ht="17.25" customHeight="1">
      <c r="B44" s="10" t="s">
        <v>44</v>
      </c>
      <c r="C44" s="11" t="s">
        <v>45</v>
      </c>
      <c r="D44" s="31" t="s">
        <v>7</v>
      </c>
      <c r="E44" s="63">
        <v>45</v>
      </c>
      <c r="F44" s="55">
        <v>40.042390000000005</v>
      </c>
      <c r="G44" s="56">
        <f t="shared" si="0"/>
        <v>-0.11016911111111105</v>
      </c>
      <c r="H44" s="77"/>
    </row>
    <row r="45" spans="2:9" s="2" customFormat="1" ht="17.25" customHeight="1">
      <c r="B45" s="10" t="s">
        <v>46</v>
      </c>
      <c r="C45" s="11" t="s">
        <v>47</v>
      </c>
      <c r="D45" s="31" t="s">
        <v>7</v>
      </c>
      <c r="E45" s="63">
        <v>80</v>
      </c>
      <c r="F45" s="55">
        <v>42.723209999999995</v>
      </c>
      <c r="G45" s="56">
        <f t="shared" si="0"/>
        <v>-0.465959875</v>
      </c>
      <c r="H45" s="77"/>
      <c r="I45" s="24"/>
    </row>
    <row r="46" spans="2:9" s="2" customFormat="1" ht="17.25" customHeight="1">
      <c r="B46" s="80" t="s">
        <v>48</v>
      </c>
      <c r="C46" s="11" t="s">
        <v>49</v>
      </c>
      <c r="D46" s="31" t="s">
        <v>7</v>
      </c>
      <c r="E46" s="63">
        <v>180</v>
      </c>
      <c r="F46" s="55">
        <v>162.16187</v>
      </c>
      <c r="G46" s="56">
        <f t="shared" si="0"/>
        <v>-0.09910072222222222</v>
      </c>
      <c r="H46" s="77"/>
      <c r="I46" s="24"/>
    </row>
    <row r="47" spans="2:9" s="2" customFormat="1" ht="17.25" customHeight="1">
      <c r="B47" s="10" t="s">
        <v>50</v>
      </c>
      <c r="C47" s="11" t="s">
        <v>51</v>
      </c>
      <c r="D47" s="31" t="s">
        <v>7</v>
      </c>
      <c r="E47" s="63">
        <v>266</v>
      </c>
      <c r="F47" s="55">
        <v>262.52560574534755</v>
      </c>
      <c r="G47" s="56">
        <f t="shared" si="0"/>
        <v>-0.013061632536287449</v>
      </c>
      <c r="H47" s="77"/>
      <c r="I47" s="24"/>
    </row>
    <row r="48" spans="2:9" s="2" customFormat="1" ht="17.25" customHeight="1">
      <c r="B48" s="10" t="s">
        <v>52</v>
      </c>
      <c r="C48" s="11" t="s">
        <v>53</v>
      </c>
      <c r="D48" s="31" t="s">
        <v>7</v>
      </c>
      <c r="E48" s="63">
        <v>374</v>
      </c>
      <c r="F48" s="55">
        <v>189.0630200000001</v>
      </c>
      <c r="G48" s="56">
        <f t="shared" si="0"/>
        <v>-0.4944839037433152</v>
      </c>
      <c r="H48" s="77"/>
      <c r="I48" s="24"/>
    </row>
    <row r="49" spans="2:9" s="2" customFormat="1" ht="17.25" customHeight="1">
      <c r="B49" s="10" t="s">
        <v>66</v>
      </c>
      <c r="C49" s="11" t="s">
        <v>67</v>
      </c>
      <c r="D49" s="31"/>
      <c r="E49" s="63">
        <v>5</v>
      </c>
      <c r="F49" s="55">
        <v>3.13876</v>
      </c>
      <c r="G49" s="56">
        <f t="shared" si="0"/>
        <v>-0.372248</v>
      </c>
      <c r="H49" s="77"/>
      <c r="I49" s="24"/>
    </row>
    <row r="50" spans="2:8" s="2" customFormat="1" ht="18" customHeight="1">
      <c r="B50" s="13" t="s">
        <v>54</v>
      </c>
      <c r="C50" s="14" t="s">
        <v>79</v>
      </c>
      <c r="D50" s="32" t="s">
        <v>7</v>
      </c>
      <c r="E50" s="30">
        <f>E13+E19</f>
        <v>3241447</v>
      </c>
      <c r="F50" s="30">
        <f>F13+F19</f>
        <v>1298111.8501140077</v>
      </c>
      <c r="G50" s="56">
        <f t="shared" si="0"/>
        <v>-0.5995270476074396</v>
      </c>
      <c r="H50" s="22"/>
    </row>
    <row r="51" spans="2:8" s="2" customFormat="1" ht="18" customHeight="1">
      <c r="B51" s="13" t="s">
        <v>55</v>
      </c>
      <c r="C51" s="14" t="s">
        <v>56</v>
      </c>
      <c r="D51" s="32" t="s">
        <v>7</v>
      </c>
      <c r="E51" s="30">
        <v>92</v>
      </c>
      <c r="F51" s="57">
        <v>-59443.5833517375</v>
      </c>
      <c r="G51" s="56"/>
      <c r="H51" s="22"/>
    </row>
    <row r="52" spans="2:8" s="2" customFormat="1" ht="18" customHeight="1">
      <c r="B52" s="13" t="s">
        <v>57</v>
      </c>
      <c r="C52" s="14" t="s">
        <v>99</v>
      </c>
      <c r="D52" s="32" t="s">
        <v>7</v>
      </c>
      <c r="E52" s="30">
        <v>2035</v>
      </c>
      <c r="F52" s="57">
        <v>2275.6609</v>
      </c>
      <c r="G52" s="56">
        <f aca="true" t="shared" si="1" ref="G52:G57">F52/E52-1</f>
        <v>0.11826088452088435</v>
      </c>
      <c r="H52" s="22"/>
    </row>
    <row r="53" spans="2:8" s="2" customFormat="1" ht="18" customHeight="1">
      <c r="B53" s="13" t="s">
        <v>59</v>
      </c>
      <c r="C53" s="14" t="s">
        <v>58</v>
      </c>
      <c r="D53" s="32" t="s">
        <v>7</v>
      </c>
      <c r="E53" s="30">
        <f>E50+E51</f>
        <v>3241539</v>
      </c>
      <c r="F53" s="58">
        <f>F50+F51</f>
        <v>1238668.2667622701</v>
      </c>
      <c r="G53" s="56">
        <f t="shared" si="1"/>
        <v>-0.6178764880625314</v>
      </c>
      <c r="H53" s="22"/>
    </row>
    <row r="54" spans="2:8" s="2" customFormat="1" ht="43.5" customHeight="1">
      <c r="B54" s="13" t="s">
        <v>60</v>
      </c>
      <c r="C54" s="14" t="s">
        <v>80</v>
      </c>
      <c r="D54" s="32" t="s">
        <v>61</v>
      </c>
      <c r="E54" s="15">
        <f>E55+E56</f>
        <v>925.039</v>
      </c>
      <c r="F54" s="59">
        <v>366.58650600000004</v>
      </c>
      <c r="G54" s="56">
        <f t="shared" si="1"/>
        <v>-0.6037069723546791</v>
      </c>
      <c r="H54" s="75"/>
    </row>
    <row r="55" spans="2:8" s="2" customFormat="1" ht="32.25" customHeight="1">
      <c r="B55" s="13"/>
      <c r="C55" s="14" t="s">
        <v>62</v>
      </c>
      <c r="D55" s="15" t="s">
        <v>7</v>
      </c>
      <c r="E55" s="79">
        <v>682.262</v>
      </c>
      <c r="F55" s="59">
        <v>275.537942</v>
      </c>
      <c r="G55" s="56">
        <f t="shared" si="1"/>
        <v>-0.5961405706312237</v>
      </c>
      <c r="H55" s="21"/>
    </row>
    <row r="56" spans="2:8" s="2" customFormat="1" ht="30.75" customHeight="1" thickBot="1">
      <c r="B56" s="13"/>
      <c r="C56" s="14" t="s">
        <v>70</v>
      </c>
      <c r="D56" s="15" t="s">
        <v>7</v>
      </c>
      <c r="E56" s="15">
        <v>242.777</v>
      </c>
      <c r="F56" s="59">
        <v>91.04856400000003</v>
      </c>
      <c r="G56" s="56">
        <f t="shared" si="1"/>
        <v>-0.624970388463487</v>
      </c>
      <c r="H56" s="21"/>
    </row>
    <row r="57" spans="2:8" s="3" customFormat="1" ht="26.25" customHeight="1" thickBot="1">
      <c r="B57" s="18" t="s">
        <v>63</v>
      </c>
      <c r="C57" s="26" t="s">
        <v>64</v>
      </c>
      <c r="D57" s="34" t="s">
        <v>65</v>
      </c>
      <c r="E57" s="27">
        <f>E53/E54</f>
        <v>3504.218741047675</v>
      </c>
      <c r="F57" s="27">
        <f>F53/F54</f>
        <v>3378.9248826367602</v>
      </c>
      <c r="G57" s="60">
        <f t="shared" si="1"/>
        <v>-0.03575514762912746</v>
      </c>
      <c r="H57" s="84"/>
    </row>
    <row r="58" spans="2:8" ht="56.25">
      <c r="B58" s="35"/>
      <c r="C58" s="38" t="s">
        <v>81</v>
      </c>
      <c r="D58" s="33" t="s">
        <v>65</v>
      </c>
      <c r="E58" s="48">
        <v>1065.5</v>
      </c>
      <c r="F58" s="48">
        <v>1065.5</v>
      </c>
      <c r="G58" s="56">
        <f aca="true" t="shared" si="2" ref="G58:G64">F58/E58-1</f>
        <v>0</v>
      </c>
      <c r="H58" s="42"/>
    </row>
    <row r="59" spans="2:8" ht="56.25">
      <c r="B59" s="36"/>
      <c r="C59" s="38" t="s">
        <v>82</v>
      </c>
      <c r="D59" s="44" t="s">
        <v>7</v>
      </c>
      <c r="E59" s="46">
        <v>2159.75</v>
      </c>
      <c r="F59" s="46">
        <v>2159.75</v>
      </c>
      <c r="G59" s="56">
        <f t="shared" si="2"/>
        <v>0</v>
      </c>
      <c r="H59" s="42"/>
    </row>
    <row r="60" spans="2:8" ht="93.75">
      <c r="B60" s="36"/>
      <c r="C60" s="38" t="s">
        <v>83</v>
      </c>
      <c r="D60" s="44" t="s">
        <v>7</v>
      </c>
      <c r="E60" s="47">
        <v>2130.99</v>
      </c>
      <c r="F60" s="47">
        <v>2130.99</v>
      </c>
      <c r="G60" s="56">
        <f t="shared" si="2"/>
        <v>0</v>
      </c>
      <c r="H60" s="42"/>
    </row>
    <row r="61" spans="2:8" ht="18.75">
      <c r="B61" s="36"/>
      <c r="C61" s="38" t="s">
        <v>89</v>
      </c>
      <c r="D61" s="44" t="s">
        <v>7</v>
      </c>
      <c r="E61" s="47">
        <v>7363.33</v>
      </c>
      <c r="F61" s="47">
        <f>E61</f>
        <v>7363.33</v>
      </c>
      <c r="G61" s="56">
        <f t="shared" si="2"/>
        <v>0</v>
      </c>
      <c r="H61" s="42"/>
    </row>
    <row r="62" spans="2:8" ht="18.75">
      <c r="B62" s="36"/>
      <c r="C62" s="39" t="s">
        <v>84</v>
      </c>
      <c r="D62" s="42"/>
      <c r="E62" s="61"/>
      <c r="F62" s="62"/>
      <c r="G62" s="56"/>
      <c r="H62" s="42"/>
    </row>
    <row r="63" spans="2:8" ht="18.75">
      <c r="B63" s="36"/>
      <c r="C63" s="40" t="s">
        <v>85</v>
      </c>
      <c r="D63" s="45" t="s">
        <v>87</v>
      </c>
      <c r="E63" s="47">
        <v>50</v>
      </c>
      <c r="F63" s="45">
        <v>50</v>
      </c>
      <c r="G63" s="56">
        <f t="shared" si="2"/>
        <v>0</v>
      </c>
      <c r="H63" s="42"/>
    </row>
    <row r="64" spans="2:8" ht="19.5" thickBot="1">
      <c r="B64" s="37"/>
      <c r="C64" s="41" t="s">
        <v>86</v>
      </c>
      <c r="D64" s="43" t="s">
        <v>88</v>
      </c>
      <c r="E64" s="81">
        <f>E26/50/12*1000</f>
        <v>51808.333333333336</v>
      </c>
      <c r="F64" s="81">
        <f>F26/50/6*1000</f>
        <v>72688.30774204871</v>
      </c>
      <c r="G64" s="82">
        <f t="shared" si="2"/>
        <v>0.4030234725825712</v>
      </c>
      <c r="H64" s="49"/>
    </row>
    <row r="65" spans="2:5" ht="18.75">
      <c r="B65" s="19"/>
      <c r="C65" s="25"/>
      <c r="D65" s="19"/>
      <c r="E65" s="19"/>
    </row>
    <row r="66" spans="2:10" s="20" customFormat="1" ht="18.75">
      <c r="B66" s="19"/>
      <c r="C66" s="25"/>
      <c r="D66" s="19"/>
      <c r="E66" s="19"/>
      <c r="H66" s="19"/>
      <c r="I66" s="4"/>
      <c r="J66" s="4"/>
    </row>
    <row r="67" spans="2:10" s="20" customFormat="1" ht="20.25" hidden="1">
      <c r="B67" s="19"/>
      <c r="C67" s="68" t="s">
        <v>92</v>
      </c>
      <c r="D67" s="68"/>
      <c r="E67" s="68"/>
      <c r="F67" s="68"/>
      <c r="G67" s="69"/>
      <c r="H67" s="19"/>
      <c r="I67" s="4"/>
      <c r="J67" s="4"/>
    </row>
    <row r="68" spans="2:10" s="20" customFormat="1" ht="20.25" hidden="1">
      <c r="B68" s="19"/>
      <c r="C68" s="70" t="s">
        <v>93</v>
      </c>
      <c r="D68" s="70"/>
      <c r="E68" s="70"/>
      <c r="F68" s="71"/>
      <c r="G68" s="72"/>
      <c r="H68" s="19"/>
      <c r="I68" s="4"/>
      <c r="J68" s="4"/>
    </row>
    <row r="69" spans="2:10" s="20" customFormat="1" ht="20.25" hidden="1">
      <c r="B69" s="19"/>
      <c r="C69" s="70" t="s">
        <v>94</v>
      </c>
      <c r="D69" s="70"/>
      <c r="E69" s="71"/>
      <c r="F69" s="71"/>
      <c r="G69" s="72"/>
      <c r="H69" s="19"/>
      <c r="I69" s="4"/>
      <c r="J69" s="4"/>
    </row>
    <row r="70" spans="2:10" s="20" customFormat="1" ht="20.25" hidden="1">
      <c r="B70" s="19"/>
      <c r="C70" s="70" t="s">
        <v>95</v>
      </c>
      <c r="D70" s="70"/>
      <c r="E70" s="70"/>
      <c r="F70" s="71"/>
      <c r="G70" s="72"/>
      <c r="H70" s="19"/>
      <c r="I70" s="4"/>
      <c r="J70" s="4"/>
    </row>
    <row r="71" spans="2:10" s="20" customFormat="1" ht="20.25" hidden="1">
      <c r="B71" s="19"/>
      <c r="C71" s="70" t="s">
        <v>96</v>
      </c>
      <c r="D71" s="70"/>
      <c r="E71" s="70"/>
      <c r="F71" s="71"/>
      <c r="G71" s="72"/>
      <c r="H71" s="19"/>
      <c r="I71" s="4"/>
      <c r="J71" s="4"/>
    </row>
    <row r="72" spans="2:10" s="20" customFormat="1" ht="20.25">
      <c r="B72" s="19"/>
      <c r="C72" s="71" t="s">
        <v>101</v>
      </c>
      <c r="D72" s="71"/>
      <c r="E72" s="83"/>
      <c r="F72" s="71"/>
      <c r="G72" s="83" t="s">
        <v>102</v>
      </c>
      <c r="H72" s="19"/>
      <c r="I72" s="4"/>
      <c r="J72" s="4"/>
    </row>
    <row r="73" spans="2:10" s="20" customFormat="1" ht="20.25">
      <c r="B73" s="19"/>
      <c r="C73" s="70"/>
      <c r="D73" s="70"/>
      <c r="E73" s="70"/>
      <c r="F73" s="71"/>
      <c r="G73" s="72"/>
      <c r="H73" s="19"/>
      <c r="I73" s="4"/>
      <c r="J73" s="4"/>
    </row>
    <row r="74" spans="2:10" s="20" customFormat="1" ht="20.25" hidden="1">
      <c r="B74" s="19"/>
      <c r="C74" s="70" t="s">
        <v>98</v>
      </c>
      <c r="D74" s="70"/>
      <c r="E74" s="70"/>
      <c r="F74" s="71"/>
      <c r="G74" s="72"/>
      <c r="H74" s="19"/>
      <c r="I74" s="4"/>
      <c r="J74" s="4"/>
    </row>
    <row r="75" spans="2:10" s="20" customFormat="1" ht="20.25" hidden="1">
      <c r="B75" s="19"/>
      <c r="C75" s="70" t="s">
        <v>97</v>
      </c>
      <c r="D75" s="70"/>
      <c r="E75" s="70"/>
      <c r="F75" s="71"/>
      <c r="G75" s="72"/>
      <c r="H75" s="19"/>
      <c r="I75" s="4"/>
      <c r="J75" s="4"/>
    </row>
    <row r="76" spans="2:10" s="20" customFormat="1" ht="18.75">
      <c r="B76" s="19"/>
      <c r="C76" s="19"/>
      <c r="D76" s="19"/>
      <c r="E76" s="19"/>
      <c r="H76" s="19"/>
      <c r="I76" s="4"/>
      <c r="J76" s="4"/>
    </row>
    <row r="77" spans="2:10" s="20" customFormat="1" ht="18.75">
      <c r="B77" s="19"/>
      <c r="C77" s="19"/>
      <c r="D77" s="19"/>
      <c r="E77" s="19"/>
      <c r="H77" s="19"/>
      <c r="I77" s="4"/>
      <c r="J77" s="4"/>
    </row>
    <row r="78" spans="2:10" s="20" customFormat="1" ht="18.75">
      <c r="B78" s="19"/>
      <c r="C78" s="19"/>
      <c r="D78" s="19"/>
      <c r="E78" s="19"/>
      <c r="H78" s="19"/>
      <c r="I78" s="4"/>
      <c r="J78" s="4"/>
    </row>
    <row r="79" spans="2:10" s="20" customFormat="1" ht="18.75">
      <c r="B79" s="19"/>
      <c r="C79" s="19"/>
      <c r="D79" s="19"/>
      <c r="E79" s="19"/>
      <c r="H79" s="19"/>
      <c r="I79" s="4"/>
      <c r="J79" s="4"/>
    </row>
    <row r="80" spans="2:10" s="20" customFormat="1" ht="18.75">
      <c r="B80" s="19"/>
      <c r="C80" s="19"/>
      <c r="D80" s="19"/>
      <c r="E80" s="19"/>
      <c r="H80" s="19"/>
      <c r="I80" s="4"/>
      <c r="J80" s="4"/>
    </row>
    <row r="81" spans="2:10" s="20" customFormat="1" ht="18.75">
      <c r="B81" s="19"/>
      <c r="C81" s="19"/>
      <c r="D81" s="19"/>
      <c r="E81" s="19"/>
      <c r="H81" s="19"/>
      <c r="I81" s="4"/>
      <c r="J81" s="4"/>
    </row>
    <row r="82" spans="2:10" s="20" customFormat="1" ht="18.75">
      <c r="B82" s="19"/>
      <c r="C82" s="19"/>
      <c r="D82" s="19"/>
      <c r="E82" s="19"/>
      <c r="H82" s="19"/>
      <c r="I82" s="4"/>
      <c r="J82" s="4"/>
    </row>
    <row r="83" spans="2:10" s="20" customFormat="1" ht="18.75">
      <c r="B83" s="19"/>
      <c r="C83" s="19"/>
      <c r="D83" s="19"/>
      <c r="E83" s="19"/>
      <c r="H83" s="19"/>
      <c r="I83" s="4"/>
      <c r="J83" s="4"/>
    </row>
    <row r="84" spans="2:10" s="20" customFormat="1" ht="18.75">
      <c r="B84" s="19"/>
      <c r="C84" s="19"/>
      <c r="D84" s="19"/>
      <c r="E84" s="19"/>
      <c r="H84" s="19"/>
      <c r="I84" s="4"/>
      <c r="J84" s="4"/>
    </row>
    <row r="85" spans="2:10" s="20" customFormat="1" ht="18.75">
      <c r="B85" s="19"/>
      <c r="C85" s="19"/>
      <c r="D85" s="19"/>
      <c r="E85" s="19"/>
      <c r="H85" s="19"/>
      <c r="I85" s="4"/>
      <c r="J85" s="4"/>
    </row>
    <row r="86" spans="2:10" s="20" customFormat="1" ht="18.75">
      <c r="B86" s="19"/>
      <c r="C86" s="19"/>
      <c r="D86" s="19"/>
      <c r="E86" s="19"/>
      <c r="H86" s="19"/>
      <c r="I86" s="4"/>
      <c r="J86" s="4"/>
    </row>
    <row r="87" spans="2:10" s="20" customFormat="1" ht="18.75">
      <c r="B87" s="19"/>
      <c r="C87" s="19"/>
      <c r="D87" s="19"/>
      <c r="E87" s="19"/>
      <c r="H87" s="19"/>
      <c r="I87" s="4"/>
      <c r="J87" s="4"/>
    </row>
    <row r="88" spans="2:10" s="20" customFormat="1" ht="18.75">
      <c r="B88" s="19"/>
      <c r="C88" s="19"/>
      <c r="D88" s="19"/>
      <c r="E88" s="19"/>
      <c r="H88" s="19"/>
      <c r="I88" s="4"/>
      <c r="J88" s="4"/>
    </row>
    <row r="89" spans="2:10" s="20" customFormat="1" ht="18.75">
      <c r="B89" s="19"/>
      <c r="C89" s="19"/>
      <c r="D89" s="19"/>
      <c r="E89" s="19"/>
      <c r="H89" s="19"/>
      <c r="I89" s="4"/>
      <c r="J89" s="4"/>
    </row>
    <row r="90" spans="2:10" s="20" customFormat="1" ht="18.75">
      <c r="B90" s="19"/>
      <c r="C90" s="19"/>
      <c r="D90" s="19"/>
      <c r="E90" s="19"/>
      <c r="H90" s="19"/>
      <c r="I90" s="4"/>
      <c r="J90" s="4"/>
    </row>
    <row r="91" spans="2:10" s="20" customFormat="1" ht="18.75">
      <c r="B91" s="19"/>
      <c r="C91" s="19"/>
      <c r="D91" s="19"/>
      <c r="E91" s="19"/>
      <c r="H91" s="19"/>
      <c r="I91" s="4"/>
      <c r="J91" s="4"/>
    </row>
    <row r="92" spans="2:10" s="20" customFormat="1" ht="18.75">
      <c r="B92" s="19"/>
      <c r="C92" s="19"/>
      <c r="D92" s="19"/>
      <c r="E92" s="19"/>
      <c r="H92" s="19"/>
      <c r="I92" s="4"/>
      <c r="J92" s="4"/>
    </row>
    <row r="93" spans="2:10" s="20" customFormat="1" ht="18.75">
      <c r="B93" s="19"/>
      <c r="C93" s="19"/>
      <c r="D93" s="19"/>
      <c r="E93" s="19"/>
      <c r="H93" s="19"/>
      <c r="I93" s="4"/>
      <c r="J93" s="4"/>
    </row>
    <row r="94" spans="2:10" s="20" customFormat="1" ht="18.75">
      <c r="B94" s="19"/>
      <c r="C94" s="19"/>
      <c r="D94" s="19"/>
      <c r="E94" s="19"/>
      <c r="H94" s="19"/>
      <c r="I94" s="4"/>
      <c r="J94" s="4"/>
    </row>
    <row r="95" spans="2:10" s="20" customFormat="1" ht="18.75">
      <c r="B95" s="19"/>
      <c r="C95" s="19"/>
      <c r="D95" s="19"/>
      <c r="E95" s="19"/>
      <c r="H95" s="19"/>
      <c r="I95" s="4"/>
      <c r="J95" s="4"/>
    </row>
    <row r="96" spans="2:10" s="20" customFormat="1" ht="18.75">
      <c r="B96" s="19"/>
      <c r="C96" s="19"/>
      <c r="D96" s="19"/>
      <c r="E96" s="19"/>
      <c r="H96" s="19"/>
      <c r="I96" s="4"/>
      <c r="J96" s="4"/>
    </row>
    <row r="97" spans="2:10" s="20" customFormat="1" ht="18.75">
      <c r="B97" s="19"/>
      <c r="C97" s="19"/>
      <c r="D97" s="19"/>
      <c r="E97" s="19"/>
      <c r="H97" s="19"/>
      <c r="I97" s="4"/>
      <c r="J97" s="4"/>
    </row>
    <row r="98" spans="2:10" s="20" customFormat="1" ht="18.75">
      <c r="B98" s="19"/>
      <c r="C98" s="19"/>
      <c r="D98" s="19"/>
      <c r="E98" s="19"/>
      <c r="H98" s="19"/>
      <c r="I98" s="4"/>
      <c r="J98" s="4"/>
    </row>
    <row r="99" spans="2:10" s="20" customFormat="1" ht="18.75">
      <c r="B99" s="19"/>
      <c r="C99" s="19"/>
      <c r="D99" s="19"/>
      <c r="E99" s="19"/>
      <c r="H99" s="19"/>
      <c r="I99" s="4"/>
      <c r="J99" s="4"/>
    </row>
  </sheetData>
  <sheetProtection/>
  <mergeCells count="14">
    <mergeCell ref="B7:C7"/>
    <mergeCell ref="B9:G9"/>
    <mergeCell ref="B10:C10"/>
    <mergeCell ref="B11:B12"/>
    <mergeCell ref="C11:C12"/>
    <mergeCell ref="D11:D12"/>
    <mergeCell ref="G11:G12"/>
    <mergeCell ref="B21:B22"/>
    <mergeCell ref="B24:B25"/>
    <mergeCell ref="B30:B31"/>
    <mergeCell ref="B35:B36"/>
    <mergeCell ref="E11:E12"/>
    <mergeCell ref="H11:H12"/>
    <mergeCell ref="F11:F12"/>
  </mergeCells>
  <printOptions/>
  <pageMargins left="0.3937007874015748" right="0.1968503937007874" top="0.1968503937007874" bottom="0.15748031496062992" header="0.1968503937007874" footer="0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ТОО "Павлодарэнергосбыт"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Апашева</dc:creator>
  <cp:keywords/>
  <dc:description/>
  <cp:lastModifiedBy>Hohlova</cp:lastModifiedBy>
  <cp:lastPrinted>2017-01-31T08:32:40Z</cp:lastPrinted>
  <dcterms:created xsi:type="dcterms:W3CDTF">2013-03-01T07:17:29Z</dcterms:created>
  <dcterms:modified xsi:type="dcterms:W3CDTF">2017-01-31T10:18:10Z</dcterms:modified>
  <cp:category/>
  <cp:version/>
  <cp:contentType/>
  <cp:contentStatus/>
</cp:coreProperties>
</file>