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330" windowWidth="14400" windowHeight="12930"/>
  </bookViews>
  <sheets>
    <sheet name="Отчет ИП 2018" sheetId="2" r:id="rId1"/>
  </sheets>
  <externalReferences>
    <externalReference r:id="rId2"/>
  </externalReferences>
  <definedNames>
    <definedName name="sub1001579239" localSheetId="0">'Отчет ИП 2018'!#REF!</definedName>
    <definedName name="_xlnm.Print_Titles" localSheetId="0">'Отчет ИП 2018'!$12:$15</definedName>
    <definedName name="_xlnm.Print_Area" localSheetId="0">'Отчет ИП 2018'!$B$2:$Y$38</definedName>
  </definedNames>
  <calcPr calcId="145621"/>
</workbook>
</file>

<file path=xl/calcChain.xml><?xml version="1.0" encoding="utf-8"?>
<calcChain xmlns="http://schemas.openxmlformats.org/spreadsheetml/2006/main">
  <c r="G33" i="2" l="1"/>
  <c r="J32" i="2"/>
  <c r="L31" i="2"/>
  <c r="L32" i="2" s="1"/>
  <c r="J29" i="2"/>
  <c r="L28" i="2"/>
  <c r="L27" i="2"/>
  <c r="L26" i="2"/>
  <c r="L25" i="2"/>
  <c r="F24" i="2"/>
  <c r="F33" i="2" s="1"/>
  <c r="G22" i="2"/>
  <c r="N21" i="2"/>
  <c r="J21" i="2"/>
  <c r="K21" i="2"/>
  <c r="J18" i="2"/>
  <c r="N17" i="2"/>
  <c r="F17" i="2"/>
  <c r="F22" i="2" s="1"/>
  <c r="N24" i="2" l="1"/>
  <c r="N29" i="2" s="1"/>
  <c r="J22" i="2"/>
  <c r="O20" i="2"/>
  <c r="O21" i="2" s="1"/>
  <c r="N18" i="2"/>
  <c r="K18" i="2"/>
  <c r="K22" i="2" s="1"/>
  <c r="J33" i="2"/>
  <c r="J35" i="2" s="1"/>
  <c r="L17" i="2"/>
  <c r="L18" i="2" s="1"/>
  <c r="J34" i="2"/>
  <c r="L20" i="2"/>
  <c r="L21" i="2" s="1"/>
  <c r="L22" i="2" s="1"/>
  <c r="G34" i="2"/>
  <c r="K29" i="2"/>
  <c r="O31" i="2"/>
  <c r="O32" i="2" s="1"/>
  <c r="N33" i="2"/>
  <c r="G35" i="2"/>
  <c r="F34" i="2"/>
  <c r="F35" i="2" s="1"/>
  <c r="K32" i="2"/>
  <c r="L24" i="2"/>
  <c r="L29" i="2" s="1"/>
  <c r="L33" i="2" s="1"/>
  <c r="L34" i="2" l="1"/>
  <c r="N34" i="2"/>
  <c r="L35" i="2"/>
  <c r="K34" i="2"/>
  <c r="N22" i="2"/>
  <c r="K33" i="2"/>
  <c r="K35" i="2"/>
</calcChain>
</file>

<file path=xl/sharedStrings.xml><?xml version="1.0" encoding="utf-8"?>
<sst xmlns="http://schemas.openxmlformats.org/spreadsheetml/2006/main" count="139" uniqueCount="105">
  <si>
    <t>АО "ПАВЛОДАРЭНЕРГО"</t>
  </si>
  <si>
    <t>Производство тепловой энергии</t>
  </si>
  <si>
    <t>№ п/п</t>
  </si>
  <si>
    <t>Информация о плановых и фактических объемах предоставления регулируемых услуг (товаров, работ)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</si>
  <si>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</si>
  <si>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</si>
  <si>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>План</t>
  </si>
  <si>
    <t>причины отклонения</t>
  </si>
  <si>
    <t>Заемные средства</t>
  </si>
  <si>
    <t>Бюджетные средства</t>
  </si>
  <si>
    <t>Амортизация</t>
  </si>
  <si>
    <t>план</t>
  </si>
  <si>
    <t>факт</t>
  </si>
  <si>
    <t>ТЭЦ-3</t>
  </si>
  <si>
    <t>Итого по ТЭЦ-3</t>
  </si>
  <si>
    <t>ТЭЦ-2</t>
  </si>
  <si>
    <t>Итого по ТЭЦ-2</t>
  </si>
  <si>
    <t>-</t>
  </si>
  <si>
    <t xml:space="preserve"> -</t>
  </si>
  <si>
    <t>Сумма инвестиционной программы (проекта), в тыс.тенге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</si>
  <si>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</si>
  <si>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сопостовлении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</si>
  <si>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Оценка повышения качества и надежности предоставляемых услуг (товаров, работ)</t>
  </si>
  <si>
    <t>Наименование мероприятия</t>
  </si>
  <si>
    <t>Период предоставления услуг в рамках инвестиционной программы (проекта)</t>
  </si>
  <si>
    <t>Собственные</t>
  </si>
  <si>
    <t>Чистая прибыль</t>
  </si>
  <si>
    <t>Факт прошлого года</t>
  </si>
  <si>
    <t>Факт текущего года</t>
  </si>
  <si>
    <t>Отчет о прибылях и убытках *</t>
  </si>
  <si>
    <t>Приложение 3</t>
  </si>
  <si>
    <t>К правилам утверждения инвестиционных</t>
  </si>
  <si>
    <t>программ (проекта) субъектов естественной</t>
  </si>
  <si>
    <t>Ед. изм.</t>
  </si>
  <si>
    <t>Производство тепловой энергии, г. Павлодар</t>
  </si>
  <si>
    <t>Выполнение инвестиционной программы позволило повысить степень надежности работы оборудования станции.</t>
  </si>
  <si>
    <t>Количество в натуральных показателях
 (отпуск с коллекторов Гкал)</t>
  </si>
  <si>
    <t>Факт**</t>
  </si>
  <si>
    <t>Производственные показатели, %, по годам реализации в зависимости от утвержденной инвестиционной программе (проекта) 
- (отпуск с коллекторов, Гкал)</t>
  </si>
  <si>
    <t>Износ (физический) основых фондов (активов), %, по годам реализации в зависимости от утвержденной инвестиционной программе (проекта) ***</t>
  </si>
  <si>
    <t>Аварийность, по годам реализации в зависимости от утвержденной инвестиционной программе (проекта)</t>
  </si>
  <si>
    <t>5.</t>
  </si>
  <si>
    <t>6.</t>
  </si>
  <si>
    <t>7.</t>
  </si>
  <si>
    <t>8.</t>
  </si>
  <si>
    <t>отпуск т/э с коллекторов 
2 268 421 Гкал</t>
  </si>
  <si>
    <t>к/а: 65,3%
т/а: 45,1%</t>
  </si>
  <si>
    <t>отказы 1 ст - 1 
отказы 2 ст - 14 
аварии - 0</t>
  </si>
  <si>
    <t>отказы 1 ст - 0           отказы 2 ст - 5         аварии - 0</t>
  </si>
  <si>
    <t xml:space="preserve">отпуск т/э с коллекторов
 725 647 Гкал
</t>
  </si>
  <si>
    <t>к/а: 76,2 %
т/а: 97,7%</t>
  </si>
  <si>
    <t>монополии, их корректировки, а также проведения</t>
  </si>
  <si>
    <t>анализа информация об их исполнении</t>
  </si>
  <si>
    <t>откло-нения</t>
  </si>
  <si>
    <t>Гкал</t>
  </si>
  <si>
    <t>1.</t>
  </si>
  <si>
    <t>** -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</si>
  <si>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*** - наработка основного оборудования по наработке барабанов котлов, ЦВД турбин</t>
  </si>
  <si>
    <t>* - отчет о прибылях и убытках прилагается;</t>
  </si>
  <si>
    <t>Информация субъекта естественной монополии об исполнении инвестиционных мероприятий за 2018 год</t>
  </si>
  <si>
    <t>Наращивание 1 очереди золоотвала, (СМР и материалы)</t>
  </si>
  <si>
    <t>2018 год</t>
  </si>
  <si>
    <t>Сумма освоена в полном объеме</t>
  </si>
  <si>
    <t>отпуск т/э с коллекторов 
2 731 643 Гкал</t>
  </si>
  <si>
    <t>к/а: 67,4%
т/а: 29,1%</t>
  </si>
  <si>
    <t>отказы 1 ст - 0 
отказы 2 ст - 24 
аварии - 0</t>
  </si>
  <si>
    <t>Выполнение инвестиционной программы позволило повысить степень надежности работы оборудования станции за счет использования модернизированного оборудования</t>
  </si>
  <si>
    <t>Дополнительное выполнение работ, за счет дополнительной прибыли по ТЭЦ-3</t>
  </si>
  <si>
    <t>Дополнительная прибыль, полученная в результат роста объема потребления тепловой энергии, была направлена на инвестиции</t>
  </si>
  <si>
    <t>2.</t>
  </si>
  <si>
    <t xml:space="preserve">Реконструкция турбоагрегата Т-100/120-130-3 ст. №6 с заменой ЦВД, ЦСД и генератора, 3 этап </t>
  </si>
  <si>
    <t>Итого доп.работы ТЭЦ-3</t>
  </si>
  <si>
    <t>Всего по ТЭЦ-3 ( с учетом доп.работ)</t>
  </si>
  <si>
    <t>3.</t>
  </si>
  <si>
    <t>Реконструкция ППП, ХПП, эмульгатора котлоагрегата БКЗ-160-100 ст. № 5, (СМР и материалы)</t>
  </si>
  <si>
    <t xml:space="preserve">Уменьшение стоимости материалов.       </t>
  </si>
  <si>
    <t xml:space="preserve">отпуск т/э с коллекторов
 718 140 Гкал
</t>
  </si>
  <si>
    <t>к/а: 77,8 %
т/а: 98,7%</t>
  </si>
  <si>
    <t>отказы 1 ст -1           отказы 2 ст - 14         аварии - 0</t>
  </si>
  <si>
    <t>4.</t>
  </si>
  <si>
    <t>Реконструкция экранных блоков, котлоагрегата БКЗ-160-100 ст. № 1, (СМР и материалы)</t>
  </si>
  <si>
    <t>Модернизация оборудования ТТЦ</t>
  </si>
  <si>
    <t xml:space="preserve">Увеличение стоимости оборудования    </t>
  </si>
  <si>
    <t>Приобретение основных средств</t>
  </si>
  <si>
    <t xml:space="preserve">Увеличение стоимости оборудования.       </t>
  </si>
  <si>
    <t>Реконструкция помещения под склад для хранения ядов</t>
  </si>
  <si>
    <t xml:space="preserve">Увеличение стоимости материалов       </t>
  </si>
  <si>
    <t>Дополнительное выполнение работ, за счет экономии по статьям затрат ТЭЦ-2</t>
  </si>
  <si>
    <t>Экономия по статьям, превысившая допустимый предел 5% была направлена на инвестиции</t>
  </si>
  <si>
    <t>Золоотвал 2-очередь 2-й пусковой комплекс</t>
  </si>
  <si>
    <t>Итого доп.работы ТЭЦ-2</t>
  </si>
  <si>
    <t>Всего ТЭЦ-2 (с учетом доп.работ)</t>
  </si>
  <si>
    <t xml:space="preserve">Всего по АО "ПАВЛОДАРЭНЕРГО" </t>
  </si>
  <si>
    <t>отпуск т/э с коллекторов
2 994 068</t>
  </si>
  <si>
    <t>отпуск т/э с коллекторов 
3 449 783</t>
  </si>
  <si>
    <t>к/а: 70,2 %
т/а: 68,3 %</t>
  </si>
  <si>
    <t>к/а: 72,1 %
т/а:61,0 %</t>
  </si>
  <si>
    <t>отказы 1 ст - 1 
отказы 2 ст - 19 
аварии - 0</t>
  </si>
  <si>
    <t>отказы 1 ст - 1 
отказы 2 ст - 38 
аварии - 0</t>
  </si>
  <si>
    <t>Всего по АО "ПАВЛОДАРЭНЕРГО"
(с учетом доп.работ)</t>
  </si>
  <si>
    <t>согласно совместного приказа "Об изменении инвестиционной программы на услуги АО "ПАВЛОДАРЭНЕРГО" по производству тепловой энергии с 01.01.2016 по 31.12.2020 года" № 23-ОД от 28.02.2019 года</t>
  </si>
  <si>
    <t xml:space="preserve">Снижение отпуска т/э с коллекторов на 20,5 % произошло за счет снижения отпуска т/э в горячей воде на 21,1 %,при этом произошло увеличение в паре - на 30,2 %.   </t>
  </si>
  <si>
    <t xml:space="preserve">увеличение отпуска т/э с коллекторов на 10,8% произошло за счет увеличения отпуска т/э в паре - на 78,4%, при этом произошло снижение  в горячей воде на 10,6% .   </t>
  </si>
  <si>
    <t xml:space="preserve">увеличение отпуска т/э с коллекторов на 23,7% произошло за счет увеличения отпуска т/э в паре - на 79,1%, при этом произошло снижение  в горячей воде на 4,2% .   </t>
  </si>
  <si>
    <t>Отчет о прибылях и убытках  приложен к пакету документов в Уполномоченный и Государственный орган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</si>
</sst>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92">
    <xf numFmtId="0" fontId="0" fillId="0" borderId="0" xfId="0"/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4" fillId="2" borderId="13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2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textRotation="90" wrapText="1"/>
    </xf>
    <xf numFmtId="0" fontId="7" fillId="2" borderId="3" xfId="1" applyFont="1" applyFill="1" applyBorder="1" applyAlignment="1">
      <alignment horizontal="center" vertical="center" textRotation="90" wrapText="1"/>
    </xf>
    <xf numFmtId="0" fontId="7" fillId="2" borderId="4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40;&#1054;%20&#1055;&#1069;%202016%20&#1075;/&#1058;&#1072;&#1088;&#1080;&#1092;&#1085;&#1099;&#1077;%20&#1089;&#1084;&#1077;&#1090;&#1099;/&#1055;&#1069;/&#1058;&#1072;&#1088;&#1080;&#1092;&#1085;&#1099;&#1077;%20&#1089;&#1084;&#1077;&#1090;&#1099;%20&#1058;&#1069;&#1062;-3,%20&#1058;&#1069;&#1062;-2,%20&#1069;&#1058;&#1069;&#1062;%202016-2020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Ц-3"/>
      <sheetName val="ТЭЦ-2 "/>
      <sheetName val="ЭТЭЦ"/>
    </sheetNames>
    <sheetDataSet>
      <sheetData sheetId="0">
        <row r="92">
          <cell r="H92">
            <v>2209.0479999999998</v>
          </cell>
        </row>
      </sheetData>
      <sheetData sheetId="1">
        <row r="92">
          <cell r="G92">
            <v>903.19600000000003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Z38"/>
  <sheetViews>
    <sheetView tabSelected="1" zoomScale="70" zoomScaleNormal="70" workbookViewId="0">
      <selection activeCell="D17" sqref="D17"/>
    </sheetView>
  </sheetViews>
  <sheetFormatPr defaultColWidth="9.140625" defaultRowHeight="15" x14ac:dyDescent="0.25"/>
  <cols>
    <col min="1" max="1" width="3.85546875" style="4" customWidth="1"/>
    <col min="2" max="2" width="4.140625" style="5" customWidth="1"/>
    <col min="3" max="3" width="11.85546875" style="5" customWidth="1"/>
    <col min="4" max="4" width="39" style="5" customWidth="1"/>
    <col min="5" max="5" width="6.5703125" style="5" customWidth="1"/>
    <col min="6" max="7" width="9.85546875" style="5" customWidth="1"/>
    <col min="8" max="8" width="9.5703125" style="5" customWidth="1"/>
    <col min="9" max="9" width="7" style="5" customWidth="1"/>
    <col min="10" max="10" width="9.85546875" style="5" customWidth="1"/>
    <col min="11" max="11" width="11.5703125" style="5" customWidth="1"/>
    <col min="12" max="12" width="9.85546875" style="5" bestFit="1" customWidth="1"/>
    <col min="13" max="13" width="24" style="5" customWidth="1"/>
    <col min="14" max="14" width="8.140625" style="5" customWidth="1"/>
    <col min="15" max="15" width="9.5703125" style="5" customWidth="1"/>
    <col min="16" max="17" width="7.5703125" style="5" customWidth="1"/>
    <col min="18" max="18" width="15.5703125" style="5" customWidth="1"/>
    <col min="19" max="19" width="15.42578125" style="5" customWidth="1"/>
    <col min="20" max="20" width="12.28515625" style="5" customWidth="1"/>
    <col min="21" max="21" width="12.5703125" style="5" customWidth="1"/>
    <col min="22" max="22" width="15.85546875" style="5" customWidth="1"/>
    <col min="23" max="23" width="15.7109375" style="5" customWidth="1"/>
    <col min="24" max="24" width="22.140625" style="5" customWidth="1"/>
    <col min="25" max="25" width="19.140625" style="4" customWidth="1"/>
    <col min="26" max="26" width="13.5703125" style="5" bestFit="1" customWidth="1"/>
    <col min="27" max="16384" width="9.140625" style="4"/>
  </cols>
  <sheetData>
    <row r="2" spans="1:25" x14ac:dyDescent="0.25">
      <c r="Y2" s="6" t="s">
        <v>30</v>
      </c>
    </row>
    <row r="3" spans="1:25" x14ac:dyDescent="0.25">
      <c r="Y3" s="6" t="s">
        <v>31</v>
      </c>
    </row>
    <row r="4" spans="1:25" x14ac:dyDescent="0.25">
      <c r="Y4" s="6" t="s">
        <v>32</v>
      </c>
    </row>
    <row r="5" spans="1:25" x14ac:dyDescent="0.25">
      <c r="Y5" s="6" t="s">
        <v>51</v>
      </c>
    </row>
    <row r="6" spans="1:25" x14ac:dyDescent="0.25">
      <c r="Y6" s="6" t="s">
        <v>52</v>
      </c>
    </row>
    <row r="7" spans="1:25" x14ac:dyDescent="0.25">
      <c r="Y7" s="6"/>
    </row>
    <row r="8" spans="1:25" x14ac:dyDescent="0.25">
      <c r="B8" s="91" t="s">
        <v>59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x14ac:dyDescent="0.25">
      <c r="B9" s="91" t="s">
        <v>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x14ac:dyDescent="0.25">
      <c r="B10" s="91" t="s">
        <v>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</row>
    <row r="11" spans="1:25" x14ac:dyDescent="0.25">
      <c r="B11" s="75" t="s">
        <v>100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</row>
    <row r="12" spans="1:25" ht="52.5" customHeight="1" x14ac:dyDescent="0.25">
      <c r="B12" s="56" t="s">
        <v>2</v>
      </c>
      <c r="C12" s="56" t="s">
        <v>3</v>
      </c>
      <c r="D12" s="56"/>
      <c r="E12" s="56"/>
      <c r="F12" s="56"/>
      <c r="G12" s="56"/>
      <c r="H12" s="56"/>
      <c r="I12" s="81" t="s">
        <v>29</v>
      </c>
      <c r="J12" s="56" t="s">
        <v>19</v>
      </c>
      <c r="K12" s="56"/>
      <c r="L12" s="56"/>
      <c r="M12" s="56"/>
      <c r="N12" s="56" t="s">
        <v>20</v>
      </c>
      <c r="O12" s="56"/>
      <c r="P12" s="56"/>
      <c r="Q12" s="56"/>
      <c r="R12" s="56" t="s">
        <v>21</v>
      </c>
      <c r="S12" s="56"/>
      <c r="T12" s="56"/>
      <c r="U12" s="56"/>
      <c r="V12" s="56"/>
      <c r="W12" s="56"/>
      <c r="X12" s="56" t="s">
        <v>4</v>
      </c>
      <c r="Y12" s="56" t="s">
        <v>22</v>
      </c>
    </row>
    <row r="13" spans="1:25" ht="107.25" customHeight="1" x14ac:dyDescent="0.25">
      <c r="B13" s="56"/>
      <c r="C13" s="56" t="s">
        <v>5</v>
      </c>
      <c r="D13" s="56" t="s">
        <v>23</v>
      </c>
      <c r="E13" s="56" t="s">
        <v>33</v>
      </c>
      <c r="F13" s="56" t="s">
        <v>36</v>
      </c>
      <c r="G13" s="56"/>
      <c r="H13" s="56" t="s">
        <v>24</v>
      </c>
      <c r="I13" s="82"/>
      <c r="J13" s="56" t="s">
        <v>6</v>
      </c>
      <c r="K13" s="56" t="s">
        <v>37</v>
      </c>
      <c r="L13" s="56" t="s">
        <v>53</v>
      </c>
      <c r="M13" s="56" t="s">
        <v>7</v>
      </c>
      <c r="N13" s="56" t="s">
        <v>25</v>
      </c>
      <c r="O13" s="56"/>
      <c r="P13" s="56" t="s">
        <v>8</v>
      </c>
      <c r="Q13" s="56" t="s">
        <v>9</v>
      </c>
      <c r="R13" s="56" t="s">
        <v>38</v>
      </c>
      <c r="S13" s="56"/>
      <c r="T13" s="56" t="s">
        <v>39</v>
      </c>
      <c r="U13" s="56"/>
      <c r="V13" s="56" t="s">
        <v>40</v>
      </c>
      <c r="W13" s="56"/>
      <c r="X13" s="56"/>
      <c r="Y13" s="56"/>
    </row>
    <row r="14" spans="1:25" ht="39" customHeight="1" x14ac:dyDescent="0.25">
      <c r="B14" s="56"/>
      <c r="C14" s="56"/>
      <c r="D14" s="56"/>
      <c r="E14" s="56"/>
      <c r="F14" s="7" t="s">
        <v>11</v>
      </c>
      <c r="G14" s="7" t="s">
        <v>12</v>
      </c>
      <c r="H14" s="56"/>
      <c r="I14" s="83"/>
      <c r="J14" s="56"/>
      <c r="K14" s="56"/>
      <c r="L14" s="56"/>
      <c r="M14" s="56"/>
      <c r="N14" s="7" t="s">
        <v>10</v>
      </c>
      <c r="O14" s="7" t="s">
        <v>26</v>
      </c>
      <c r="P14" s="56"/>
      <c r="Q14" s="56"/>
      <c r="R14" s="7" t="s">
        <v>27</v>
      </c>
      <c r="S14" s="7" t="s">
        <v>28</v>
      </c>
      <c r="T14" s="7" t="s">
        <v>27</v>
      </c>
      <c r="U14" s="7" t="s">
        <v>28</v>
      </c>
      <c r="V14" s="7" t="s">
        <v>27</v>
      </c>
      <c r="W14" s="7" t="s">
        <v>28</v>
      </c>
      <c r="X14" s="56"/>
      <c r="Y14" s="56"/>
    </row>
    <row r="15" spans="1:25" ht="28.5" customHeight="1" x14ac:dyDescent="0.25"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  <c r="X15" s="8">
        <v>23</v>
      </c>
      <c r="Y15" s="8">
        <v>24</v>
      </c>
    </row>
    <row r="16" spans="1:25" ht="15" customHeight="1" x14ac:dyDescent="0.25">
      <c r="A16" s="9"/>
      <c r="B16" s="10"/>
      <c r="C16" s="76" t="s">
        <v>34</v>
      </c>
      <c r="D16" s="11" t="s">
        <v>13</v>
      </c>
      <c r="E16" s="12"/>
      <c r="F16" s="13"/>
      <c r="G16" s="13"/>
      <c r="H16" s="14"/>
      <c r="I16" s="13"/>
      <c r="J16" s="79" t="s">
        <v>13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54"/>
    </row>
    <row r="17" spans="1:25" s="5" customFormat="1" ht="33" customHeight="1" x14ac:dyDescent="0.25">
      <c r="A17" s="9"/>
      <c r="B17" s="7" t="s">
        <v>55</v>
      </c>
      <c r="C17" s="77"/>
      <c r="D17" s="1" t="s">
        <v>60</v>
      </c>
      <c r="E17" s="81" t="s">
        <v>54</v>
      </c>
      <c r="F17" s="55">
        <f>'[1]ТЭЦ-3'!$H$92*1000</f>
        <v>2209048</v>
      </c>
      <c r="G17" s="55">
        <v>2731643</v>
      </c>
      <c r="H17" s="67" t="s">
        <v>61</v>
      </c>
      <c r="I17" s="76" t="s">
        <v>104</v>
      </c>
      <c r="J17" s="15">
        <v>1016014</v>
      </c>
      <c r="K17" s="15">
        <v>1016014</v>
      </c>
      <c r="L17" s="16">
        <f t="shared" ref="L17" si="0">K17-J17</f>
        <v>0</v>
      </c>
      <c r="M17" s="17" t="s">
        <v>62</v>
      </c>
      <c r="N17" s="84">
        <f>K17</f>
        <v>1016014</v>
      </c>
      <c r="O17" s="84"/>
      <c r="P17" s="8" t="s">
        <v>17</v>
      </c>
      <c r="Q17" s="8" t="s">
        <v>17</v>
      </c>
      <c r="R17" s="67" t="s">
        <v>45</v>
      </c>
      <c r="S17" s="67" t="s">
        <v>63</v>
      </c>
      <c r="T17" s="67" t="s">
        <v>46</v>
      </c>
      <c r="U17" s="67" t="s">
        <v>64</v>
      </c>
      <c r="V17" s="67" t="s">
        <v>47</v>
      </c>
      <c r="W17" s="67" t="s">
        <v>65</v>
      </c>
      <c r="X17" s="67" t="s">
        <v>103</v>
      </c>
      <c r="Y17" s="67" t="s">
        <v>66</v>
      </c>
    </row>
    <row r="18" spans="1:25" s="23" customFormat="1" ht="23.25" customHeight="1" x14ac:dyDescent="0.25">
      <c r="A18" s="18"/>
      <c r="B18" s="2"/>
      <c r="C18" s="77"/>
      <c r="D18" s="19" t="s">
        <v>14</v>
      </c>
      <c r="E18" s="82"/>
      <c r="F18" s="55"/>
      <c r="G18" s="55"/>
      <c r="H18" s="68"/>
      <c r="I18" s="77"/>
      <c r="J18" s="20">
        <f>J17</f>
        <v>1016014</v>
      </c>
      <c r="K18" s="20">
        <f>K17</f>
        <v>1016014</v>
      </c>
      <c r="L18" s="20">
        <f>SUM(L17:L17)</f>
        <v>0</v>
      </c>
      <c r="M18" s="21"/>
      <c r="N18" s="85">
        <f>N17</f>
        <v>1016014</v>
      </c>
      <c r="O18" s="86"/>
      <c r="P18" s="22" t="s">
        <v>17</v>
      </c>
      <c r="Q18" s="22" t="s">
        <v>17</v>
      </c>
      <c r="R18" s="68"/>
      <c r="S18" s="68"/>
      <c r="T18" s="68"/>
      <c r="U18" s="68"/>
      <c r="V18" s="68"/>
      <c r="W18" s="68"/>
      <c r="X18" s="68"/>
      <c r="Y18" s="68"/>
    </row>
    <row r="19" spans="1:25" s="5" customFormat="1" ht="27" x14ac:dyDescent="0.25">
      <c r="A19" s="9"/>
      <c r="B19" s="7"/>
      <c r="C19" s="77"/>
      <c r="D19" s="24" t="s">
        <v>67</v>
      </c>
      <c r="E19" s="82"/>
      <c r="F19" s="55"/>
      <c r="G19" s="55"/>
      <c r="H19" s="68"/>
      <c r="I19" s="77"/>
      <c r="J19" s="16"/>
      <c r="K19" s="16"/>
      <c r="L19" s="16"/>
      <c r="M19" s="87" t="s">
        <v>68</v>
      </c>
      <c r="N19" s="27"/>
      <c r="O19" s="48"/>
      <c r="P19" s="8"/>
      <c r="Q19" s="8"/>
      <c r="R19" s="68"/>
      <c r="S19" s="68"/>
      <c r="T19" s="68"/>
      <c r="U19" s="68"/>
      <c r="V19" s="68"/>
      <c r="W19" s="68"/>
      <c r="X19" s="68"/>
      <c r="Y19" s="68"/>
    </row>
    <row r="20" spans="1:25" s="5" customFormat="1" ht="45" customHeight="1" x14ac:dyDescent="0.25">
      <c r="A20" s="9"/>
      <c r="B20" s="7" t="s">
        <v>69</v>
      </c>
      <c r="C20" s="77"/>
      <c r="D20" s="26" t="s">
        <v>70</v>
      </c>
      <c r="E20" s="82"/>
      <c r="F20" s="55"/>
      <c r="G20" s="55"/>
      <c r="H20" s="68"/>
      <c r="I20" s="77"/>
      <c r="J20" s="16">
        <v>0</v>
      </c>
      <c r="K20" s="16">
        <v>1864341.7021899999</v>
      </c>
      <c r="L20" s="16">
        <f>K20-J20</f>
        <v>1864341.7021899999</v>
      </c>
      <c r="M20" s="88"/>
      <c r="N20" s="25"/>
      <c r="O20" s="27">
        <f>K20</f>
        <v>1864341.7021899999</v>
      </c>
      <c r="P20" s="8" t="s">
        <v>17</v>
      </c>
      <c r="Q20" s="8" t="s">
        <v>17</v>
      </c>
      <c r="R20" s="68"/>
      <c r="S20" s="68"/>
      <c r="T20" s="68"/>
      <c r="U20" s="68"/>
      <c r="V20" s="68"/>
      <c r="W20" s="68"/>
      <c r="X20" s="68"/>
      <c r="Y20" s="68"/>
    </row>
    <row r="21" spans="1:25" s="5" customFormat="1" x14ac:dyDescent="0.25">
      <c r="A21" s="9"/>
      <c r="B21" s="7"/>
      <c r="C21" s="77"/>
      <c r="D21" s="26" t="s">
        <v>71</v>
      </c>
      <c r="E21" s="82"/>
      <c r="F21" s="55"/>
      <c r="G21" s="55"/>
      <c r="H21" s="68"/>
      <c r="I21" s="77"/>
      <c r="J21" s="16">
        <f>J20</f>
        <v>0</v>
      </c>
      <c r="K21" s="16">
        <f t="shared" ref="K21:L22" si="1">K20</f>
        <v>1864341.7021899999</v>
      </c>
      <c r="L21" s="16">
        <f t="shared" si="1"/>
        <v>1864341.7021899999</v>
      </c>
      <c r="M21" s="17"/>
      <c r="N21" s="25">
        <f>N20</f>
        <v>0</v>
      </c>
      <c r="O21" s="25">
        <f>O20</f>
        <v>1864341.7021899999</v>
      </c>
      <c r="P21" s="8"/>
      <c r="Q21" s="8"/>
      <c r="R21" s="68"/>
      <c r="S21" s="68"/>
      <c r="T21" s="68"/>
      <c r="U21" s="68"/>
      <c r="V21" s="68"/>
      <c r="W21" s="68"/>
      <c r="X21" s="68"/>
      <c r="Y21" s="68"/>
    </row>
    <row r="22" spans="1:25" s="5" customFormat="1" ht="21.75" customHeight="1" x14ac:dyDescent="0.25">
      <c r="A22" s="9"/>
      <c r="B22" s="7"/>
      <c r="C22" s="77"/>
      <c r="D22" s="26" t="s">
        <v>72</v>
      </c>
      <c r="E22" s="82"/>
      <c r="F22" s="28">
        <f>F17</f>
        <v>2209048</v>
      </c>
      <c r="G22" s="28">
        <f>G17</f>
        <v>2731643</v>
      </c>
      <c r="H22" s="68"/>
      <c r="I22" s="77"/>
      <c r="J22" s="16">
        <f>J18+J21</f>
        <v>1016014</v>
      </c>
      <c r="K22" s="16">
        <f>K18+K21</f>
        <v>2880355.7021899996</v>
      </c>
      <c r="L22" s="16">
        <f t="shared" si="1"/>
        <v>1864341.7021899999</v>
      </c>
      <c r="M22" s="17"/>
      <c r="N22" s="89">
        <f>N17+O20</f>
        <v>2880355.7021899996</v>
      </c>
      <c r="O22" s="90"/>
      <c r="P22" s="8"/>
      <c r="Q22" s="8"/>
      <c r="R22" s="69"/>
      <c r="S22" s="69"/>
      <c r="T22" s="69"/>
      <c r="U22" s="69"/>
      <c r="V22" s="69"/>
      <c r="W22" s="69"/>
      <c r="X22" s="69"/>
      <c r="Y22" s="69"/>
    </row>
    <row r="23" spans="1:25" s="5" customFormat="1" x14ac:dyDescent="0.25">
      <c r="A23" s="9"/>
      <c r="B23" s="7"/>
      <c r="C23" s="77"/>
      <c r="D23" s="7" t="s">
        <v>15</v>
      </c>
      <c r="E23" s="82"/>
      <c r="F23" s="55"/>
      <c r="G23" s="55"/>
      <c r="H23" s="68"/>
      <c r="I23" s="77"/>
      <c r="J23" s="56" t="s">
        <v>15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s="5" customFormat="1" ht="38.25" x14ac:dyDescent="0.25">
      <c r="A24" s="9"/>
      <c r="B24" s="7" t="s">
        <v>73</v>
      </c>
      <c r="C24" s="77"/>
      <c r="D24" s="29" t="s">
        <v>74</v>
      </c>
      <c r="E24" s="82"/>
      <c r="F24" s="57">
        <f>'[1]ТЭЦ-2 '!$G$92*1000</f>
        <v>903196</v>
      </c>
      <c r="G24" s="57">
        <v>718140</v>
      </c>
      <c r="H24" s="68"/>
      <c r="I24" s="77"/>
      <c r="J24" s="15">
        <v>88680</v>
      </c>
      <c r="K24" s="15">
        <v>87698.930859999993</v>
      </c>
      <c r="L24" s="30">
        <f>K24-J24</f>
        <v>-981.06914000000688</v>
      </c>
      <c r="M24" s="31" t="s">
        <v>75</v>
      </c>
      <c r="N24" s="60">
        <f>K24+K25+K26+K27+K28</f>
        <v>202096.11954999997</v>
      </c>
      <c r="O24" s="61"/>
      <c r="P24" s="8" t="s">
        <v>18</v>
      </c>
      <c r="Q24" s="8" t="s">
        <v>18</v>
      </c>
      <c r="R24" s="57" t="s">
        <v>49</v>
      </c>
      <c r="S24" s="64" t="s">
        <v>76</v>
      </c>
      <c r="T24" s="67" t="s">
        <v>50</v>
      </c>
      <c r="U24" s="67" t="s">
        <v>77</v>
      </c>
      <c r="V24" s="67" t="s">
        <v>48</v>
      </c>
      <c r="W24" s="67" t="s">
        <v>78</v>
      </c>
      <c r="X24" s="67" t="s">
        <v>101</v>
      </c>
      <c r="Y24" s="67" t="s">
        <v>35</v>
      </c>
    </row>
    <row r="25" spans="1:25" s="5" customFormat="1" ht="45" customHeight="1" x14ac:dyDescent="0.25">
      <c r="A25" s="9"/>
      <c r="B25" s="7" t="s">
        <v>79</v>
      </c>
      <c r="C25" s="77"/>
      <c r="D25" s="32" t="s">
        <v>80</v>
      </c>
      <c r="E25" s="82"/>
      <c r="F25" s="58"/>
      <c r="G25" s="58"/>
      <c r="H25" s="68"/>
      <c r="I25" s="77"/>
      <c r="J25" s="15">
        <v>15224</v>
      </c>
      <c r="K25" s="15">
        <v>14635.520020000002</v>
      </c>
      <c r="L25" s="30">
        <f t="shared" ref="L25:L27" si="2">K25-J25</f>
        <v>-588.47997999999825</v>
      </c>
      <c r="M25" s="31" t="s">
        <v>75</v>
      </c>
      <c r="N25" s="62"/>
      <c r="O25" s="63"/>
      <c r="P25" s="8" t="s">
        <v>17</v>
      </c>
      <c r="Q25" s="8" t="s">
        <v>17</v>
      </c>
      <c r="R25" s="58"/>
      <c r="S25" s="65"/>
      <c r="T25" s="68"/>
      <c r="U25" s="68"/>
      <c r="V25" s="68"/>
      <c r="W25" s="68"/>
      <c r="X25" s="68"/>
      <c r="Y25" s="68"/>
    </row>
    <row r="26" spans="1:25" s="5" customFormat="1" ht="25.5" x14ac:dyDescent="0.25">
      <c r="A26" s="9"/>
      <c r="B26" s="7" t="s">
        <v>41</v>
      </c>
      <c r="C26" s="77"/>
      <c r="D26" s="32" t="s">
        <v>81</v>
      </c>
      <c r="E26" s="82"/>
      <c r="F26" s="58"/>
      <c r="G26" s="58"/>
      <c r="H26" s="68"/>
      <c r="I26" s="77"/>
      <c r="J26" s="15">
        <v>85368</v>
      </c>
      <c r="K26" s="15">
        <v>87789.505479999993</v>
      </c>
      <c r="L26" s="30">
        <f t="shared" si="2"/>
        <v>2421.5054799999925</v>
      </c>
      <c r="M26" s="31" t="s">
        <v>82</v>
      </c>
      <c r="N26" s="62"/>
      <c r="O26" s="63"/>
      <c r="P26" s="8" t="s">
        <v>17</v>
      </c>
      <c r="Q26" s="8" t="s">
        <v>17</v>
      </c>
      <c r="R26" s="58"/>
      <c r="S26" s="65"/>
      <c r="T26" s="68"/>
      <c r="U26" s="68"/>
      <c r="V26" s="68"/>
      <c r="W26" s="68"/>
      <c r="X26" s="68"/>
      <c r="Y26" s="68"/>
    </row>
    <row r="27" spans="1:25" s="5" customFormat="1" ht="25.5" x14ac:dyDescent="0.25">
      <c r="A27" s="9"/>
      <c r="B27" s="7" t="s">
        <v>42</v>
      </c>
      <c r="C27" s="77"/>
      <c r="D27" s="32" t="s">
        <v>83</v>
      </c>
      <c r="E27" s="82"/>
      <c r="F27" s="58"/>
      <c r="G27" s="58"/>
      <c r="H27" s="68"/>
      <c r="I27" s="77"/>
      <c r="J27" s="15">
        <v>9522</v>
      </c>
      <c r="K27" s="15">
        <v>9869.3819299999996</v>
      </c>
      <c r="L27" s="30">
        <f t="shared" si="2"/>
        <v>347.38192999999956</v>
      </c>
      <c r="M27" s="31" t="s">
        <v>84</v>
      </c>
      <c r="N27" s="62"/>
      <c r="O27" s="63"/>
      <c r="P27" s="8" t="s">
        <v>17</v>
      </c>
      <c r="Q27" s="8" t="s">
        <v>17</v>
      </c>
      <c r="R27" s="58"/>
      <c r="S27" s="65"/>
      <c r="T27" s="68"/>
      <c r="U27" s="68"/>
      <c r="V27" s="68"/>
      <c r="W27" s="68"/>
      <c r="X27" s="68"/>
      <c r="Y27" s="68"/>
    </row>
    <row r="28" spans="1:25" s="5" customFormat="1" ht="25.5" x14ac:dyDescent="0.25">
      <c r="A28" s="9"/>
      <c r="B28" s="7" t="s">
        <v>43</v>
      </c>
      <c r="C28" s="77"/>
      <c r="D28" s="32" t="s">
        <v>85</v>
      </c>
      <c r="E28" s="82"/>
      <c r="F28" s="58"/>
      <c r="G28" s="58"/>
      <c r="H28" s="68"/>
      <c r="I28" s="77"/>
      <c r="J28" s="15">
        <v>2100</v>
      </c>
      <c r="K28" s="15">
        <v>2102.7812599999997</v>
      </c>
      <c r="L28" s="30">
        <f>K28-J28</f>
        <v>2.7812599999997474</v>
      </c>
      <c r="M28" s="31" t="s">
        <v>86</v>
      </c>
      <c r="N28" s="62"/>
      <c r="O28" s="63"/>
      <c r="P28" s="8" t="s">
        <v>17</v>
      </c>
      <c r="Q28" s="8" t="s">
        <v>17</v>
      </c>
      <c r="R28" s="58"/>
      <c r="S28" s="65"/>
      <c r="T28" s="68"/>
      <c r="U28" s="68"/>
      <c r="V28" s="68"/>
      <c r="W28" s="68"/>
      <c r="X28" s="68"/>
      <c r="Y28" s="68"/>
    </row>
    <row r="29" spans="1:25" s="23" customFormat="1" x14ac:dyDescent="0.25">
      <c r="A29" s="18"/>
      <c r="B29" s="22"/>
      <c r="C29" s="77"/>
      <c r="D29" s="19" t="s">
        <v>16</v>
      </c>
      <c r="E29" s="82"/>
      <c r="F29" s="58"/>
      <c r="G29" s="58"/>
      <c r="H29" s="68"/>
      <c r="I29" s="77"/>
      <c r="J29" s="20">
        <f>SUM(J24:J28)</f>
        <v>200894</v>
      </c>
      <c r="K29" s="33">
        <f>SUM(K24:K28)</f>
        <v>202096.11954999997</v>
      </c>
      <c r="L29" s="20">
        <f>SUM(L24:L28)</f>
        <v>1202.1195499999867</v>
      </c>
      <c r="M29" s="34"/>
      <c r="N29" s="70">
        <f>N24</f>
        <v>202096.11954999997</v>
      </c>
      <c r="O29" s="71"/>
      <c r="P29" s="22" t="s">
        <v>18</v>
      </c>
      <c r="Q29" s="22" t="s">
        <v>18</v>
      </c>
      <c r="R29" s="58"/>
      <c r="S29" s="65"/>
      <c r="T29" s="68"/>
      <c r="U29" s="68"/>
      <c r="V29" s="68"/>
      <c r="W29" s="68"/>
      <c r="X29" s="68"/>
      <c r="Y29" s="68"/>
    </row>
    <row r="30" spans="1:25" s="23" customFormat="1" ht="38.25" customHeight="1" x14ac:dyDescent="0.25">
      <c r="A30" s="18"/>
      <c r="B30" s="22"/>
      <c r="C30" s="77"/>
      <c r="D30" s="35" t="s">
        <v>87</v>
      </c>
      <c r="E30" s="82"/>
      <c r="F30" s="58"/>
      <c r="G30" s="58"/>
      <c r="H30" s="68"/>
      <c r="I30" s="77"/>
      <c r="J30" s="20"/>
      <c r="K30" s="33"/>
      <c r="L30" s="20"/>
      <c r="M30" s="72" t="s">
        <v>88</v>
      </c>
      <c r="N30" s="20"/>
      <c r="O30" s="2"/>
      <c r="P30" s="22"/>
      <c r="Q30" s="22"/>
      <c r="R30" s="58"/>
      <c r="S30" s="65"/>
      <c r="T30" s="68"/>
      <c r="U30" s="68"/>
      <c r="V30" s="68"/>
      <c r="W30" s="68"/>
      <c r="X30" s="68"/>
      <c r="Y30" s="68"/>
    </row>
    <row r="31" spans="1:25" s="23" customFormat="1" ht="27" customHeight="1" x14ac:dyDescent="0.25">
      <c r="A31" s="18"/>
      <c r="B31" s="2" t="s">
        <v>44</v>
      </c>
      <c r="C31" s="77"/>
      <c r="D31" s="19" t="s">
        <v>89</v>
      </c>
      <c r="E31" s="82"/>
      <c r="F31" s="58"/>
      <c r="G31" s="58"/>
      <c r="H31" s="68"/>
      <c r="I31" s="77"/>
      <c r="J31" s="20">
        <v>0</v>
      </c>
      <c r="K31" s="33">
        <v>2177.0667400000002</v>
      </c>
      <c r="L31" s="36">
        <f>K31-J31</f>
        <v>2177.0667400000002</v>
      </c>
      <c r="M31" s="73"/>
      <c r="N31" s="37"/>
      <c r="O31" s="38">
        <f>K31</f>
        <v>2177.0667400000002</v>
      </c>
      <c r="P31" s="22" t="s">
        <v>17</v>
      </c>
      <c r="Q31" s="22" t="s">
        <v>17</v>
      </c>
      <c r="R31" s="58"/>
      <c r="S31" s="65"/>
      <c r="T31" s="68"/>
      <c r="U31" s="68"/>
      <c r="V31" s="68"/>
      <c r="W31" s="68"/>
      <c r="X31" s="68"/>
      <c r="Y31" s="68"/>
    </row>
    <row r="32" spans="1:25" s="23" customFormat="1" x14ac:dyDescent="0.25">
      <c r="A32" s="18"/>
      <c r="B32" s="22"/>
      <c r="C32" s="77"/>
      <c r="D32" s="19" t="s">
        <v>90</v>
      </c>
      <c r="E32" s="82"/>
      <c r="F32" s="59"/>
      <c r="G32" s="59"/>
      <c r="H32" s="68"/>
      <c r="I32" s="77"/>
      <c r="J32" s="20">
        <f>J31</f>
        <v>0</v>
      </c>
      <c r="K32" s="20">
        <f t="shared" ref="K32:L32" si="3">K31</f>
        <v>2177.0667400000002</v>
      </c>
      <c r="L32" s="20">
        <f t="shared" si="3"/>
        <v>2177.0667400000002</v>
      </c>
      <c r="M32" s="34"/>
      <c r="N32" s="37"/>
      <c r="O32" s="38">
        <f>O31</f>
        <v>2177.0667400000002</v>
      </c>
      <c r="P32" s="22" t="s">
        <v>17</v>
      </c>
      <c r="Q32" s="22" t="s">
        <v>17</v>
      </c>
      <c r="R32" s="58"/>
      <c r="S32" s="65"/>
      <c r="T32" s="68"/>
      <c r="U32" s="68"/>
      <c r="V32" s="68"/>
      <c r="W32" s="68"/>
      <c r="X32" s="68"/>
      <c r="Y32" s="68"/>
    </row>
    <row r="33" spans="1:26" s="23" customFormat="1" x14ac:dyDescent="0.25">
      <c r="A33" s="18"/>
      <c r="B33" s="22"/>
      <c r="C33" s="77"/>
      <c r="D33" s="19" t="s">
        <v>91</v>
      </c>
      <c r="E33" s="82"/>
      <c r="F33" s="39">
        <f>F24</f>
        <v>903196</v>
      </c>
      <c r="G33" s="39">
        <f>G24</f>
        <v>718140</v>
      </c>
      <c r="H33" s="68"/>
      <c r="I33" s="77"/>
      <c r="J33" s="20">
        <f>J29+J32</f>
        <v>200894</v>
      </c>
      <c r="K33" s="20">
        <f t="shared" ref="K33:L33" si="4">K29+K32</f>
        <v>204273.18628999998</v>
      </c>
      <c r="L33" s="20">
        <f t="shared" si="4"/>
        <v>3379.1862899999869</v>
      </c>
      <c r="M33" s="34"/>
      <c r="N33" s="70">
        <f>O32+N29</f>
        <v>204273.18628999998</v>
      </c>
      <c r="O33" s="74"/>
      <c r="P33" s="22" t="s">
        <v>17</v>
      </c>
      <c r="Q33" s="22" t="s">
        <v>17</v>
      </c>
      <c r="R33" s="59"/>
      <c r="S33" s="66"/>
      <c r="T33" s="69"/>
      <c r="U33" s="69"/>
      <c r="V33" s="69"/>
      <c r="W33" s="69"/>
      <c r="X33" s="69"/>
      <c r="Y33" s="69"/>
    </row>
    <row r="34" spans="1:26" s="23" customFormat="1" ht="47.25" customHeight="1" x14ac:dyDescent="0.25">
      <c r="A34" s="18"/>
      <c r="B34" s="3"/>
      <c r="C34" s="77"/>
      <c r="D34" s="19" t="s">
        <v>92</v>
      </c>
      <c r="E34" s="82"/>
      <c r="F34" s="39">
        <f>F33+F22</f>
        <v>3112244</v>
      </c>
      <c r="G34" s="39">
        <f>G33+G22</f>
        <v>3449783</v>
      </c>
      <c r="H34" s="68"/>
      <c r="I34" s="77"/>
      <c r="J34" s="20">
        <f>J18+J29</f>
        <v>1216908</v>
      </c>
      <c r="K34" s="20">
        <f>K18+K29</f>
        <v>1218110.1195499999</v>
      </c>
      <c r="L34" s="20">
        <f>L18+L29</f>
        <v>1202.1195499999867</v>
      </c>
      <c r="M34" s="34"/>
      <c r="N34" s="70">
        <f>N18+N29</f>
        <v>1218110.1195499999</v>
      </c>
      <c r="O34" s="71"/>
      <c r="P34" s="22" t="s">
        <v>17</v>
      </c>
      <c r="Q34" s="22" t="s">
        <v>17</v>
      </c>
      <c r="R34" s="51" t="s">
        <v>93</v>
      </c>
      <c r="S34" s="51" t="s">
        <v>94</v>
      </c>
      <c r="T34" s="51" t="s">
        <v>95</v>
      </c>
      <c r="U34" s="51" t="s">
        <v>96</v>
      </c>
      <c r="V34" s="51" t="s">
        <v>97</v>
      </c>
      <c r="W34" s="51" t="s">
        <v>98</v>
      </c>
      <c r="X34" s="51" t="s">
        <v>102</v>
      </c>
      <c r="Y34" s="51" t="s">
        <v>35</v>
      </c>
    </row>
    <row r="35" spans="1:26" s="5" customFormat="1" ht="47.25" customHeight="1" x14ac:dyDescent="0.25">
      <c r="A35" s="9"/>
      <c r="B35" s="40"/>
      <c r="C35" s="78"/>
      <c r="D35" s="26" t="s">
        <v>99</v>
      </c>
      <c r="E35" s="83"/>
      <c r="F35" s="28">
        <f>F34</f>
        <v>3112244</v>
      </c>
      <c r="G35" s="28">
        <f>G34</f>
        <v>3449783</v>
      </c>
      <c r="H35" s="69"/>
      <c r="I35" s="78"/>
      <c r="J35" s="16">
        <f>J22+J33</f>
        <v>1216908</v>
      </c>
      <c r="K35" s="16">
        <f t="shared" ref="K35:L35" si="5">K22+K33</f>
        <v>3084628.8884799997</v>
      </c>
      <c r="L35" s="16">
        <f t="shared" si="5"/>
        <v>1867720.88848</v>
      </c>
      <c r="M35" s="41"/>
      <c r="N35" s="53">
        <v>3084628.8884799997</v>
      </c>
      <c r="O35" s="54"/>
      <c r="P35" s="8" t="s">
        <v>17</v>
      </c>
      <c r="Q35" s="8" t="s">
        <v>17</v>
      </c>
      <c r="R35" s="52"/>
      <c r="S35" s="52"/>
      <c r="T35" s="52"/>
      <c r="U35" s="52"/>
      <c r="V35" s="52"/>
      <c r="W35" s="52"/>
      <c r="X35" s="52"/>
      <c r="Y35" s="52"/>
    </row>
    <row r="36" spans="1:26" s="42" customFormat="1" hidden="1" x14ac:dyDescent="0.25">
      <c r="B36" s="49"/>
      <c r="C36" s="49" t="s">
        <v>58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3"/>
      <c r="T36" s="43"/>
      <c r="U36" s="43"/>
      <c r="V36" s="43"/>
      <c r="W36" s="43"/>
      <c r="X36" s="43"/>
      <c r="Y36" s="44"/>
      <c r="Z36" s="45"/>
    </row>
    <row r="37" spans="1:26" s="42" customFormat="1" ht="27" hidden="1" customHeight="1" x14ac:dyDescent="0.25">
      <c r="B37" s="49"/>
      <c r="C37" s="49" t="s">
        <v>56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3"/>
      <c r="T37" s="43"/>
      <c r="U37" s="43"/>
      <c r="V37" s="43"/>
      <c r="W37" s="43"/>
      <c r="X37" s="43"/>
      <c r="Y37" s="44"/>
      <c r="Z37" s="45"/>
    </row>
    <row r="38" spans="1:26" ht="15" hidden="1" customHeight="1" x14ac:dyDescent="0.25">
      <c r="B38" s="46"/>
      <c r="C38" s="50" t="s">
        <v>57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6"/>
      <c r="X38" s="46"/>
      <c r="Y38" s="47"/>
      <c r="Z38" s="4"/>
    </row>
  </sheetData>
  <mergeCells count="76">
    <mergeCell ref="D13:D14"/>
    <mergeCell ref="V13:W13"/>
    <mergeCell ref="K13:K14"/>
    <mergeCell ref="L13:L14"/>
    <mergeCell ref="V34:V35"/>
    <mergeCell ref="E13:E14"/>
    <mergeCell ref="F13:G13"/>
    <mergeCell ref="H13:H14"/>
    <mergeCell ref="J13:J14"/>
    <mergeCell ref="B8:Y8"/>
    <mergeCell ref="B9:Y9"/>
    <mergeCell ref="B10:Y10"/>
    <mergeCell ref="B12:B14"/>
    <mergeCell ref="C12:H12"/>
    <mergeCell ref="I12:I14"/>
    <mergeCell ref="J12:M12"/>
    <mergeCell ref="N12:Q12"/>
    <mergeCell ref="R12:W12"/>
    <mergeCell ref="X12:X14"/>
    <mergeCell ref="Y12:Y14"/>
    <mergeCell ref="C13:C14"/>
    <mergeCell ref="Y17:Y22"/>
    <mergeCell ref="N18:O18"/>
    <mergeCell ref="M19:M20"/>
    <mergeCell ref="N22:O22"/>
    <mergeCell ref="P13:P14"/>
    <mergeCell ref="Q13:Q14"/>
    <mergeCell ref="R13:S13"/>
    <mergeCell ref="T13:U13"/>
    <mergeCell ref="M13:M14"/>
    <mergeCell ref="N13:O13"/>
    <mergeCell ref="W17:W22"/>
    <mergeCell ref="X17:X22"/>
    <mergeCell ref="N34:O34"/>
    <mergeCell ref="R34:R35"/>
    <mergeCell ref="S34:S35"/>
    <mergeCell ref="T34:T35"/>
    <mergeCell ref="U34:U35"/>
    <mergeCell ref="M30:M31"/>
    <mergeCell ref="N33:O33"/>
    <mergeCell ref="B11:Y11"/>
    <mergeCell ref="C16:C35"/>
    <mergeCell ref="J16:Y16"/>
    <mergeCell ref="E17:E35"/>
    <mergeCell ref="F17:F21"/>
    <mergeCell ref="G17:G21"/>
    <mergeCell ref="H17:H35"/>
    <mergeCell ref="I17:I35"/>
    <mergeCell ref="N17:O17"/>
    <mergeCell ref="R17:R22"/>
    <mergeCell ref="S17:S22"/>
    <mergeCell ref="T17:T22"/>
    <mergeCell ref="U17:U22"/>
    <mergeCell ref="V17:V22"/>
    <mergeCell ref="B36:B37"/>
    <mergeCell ref="C36:R36"/>
    <mergeCell ref="F23:G23"/>
    <mergeCell ref="J23:Y23"/>
    <mergeCell ref="F24:F32"/>
    <mergeCell ref="G24:G32"/>
    <mergeCell ref="N24:O28"/>
    <mergeCell ref="R24:R33"/>
    <mergeCell ref="S24:S33"/>
    <mergeCell ref="T24:T33"/>
    <mergeCell ref="U24:U33"/>
    <mergeCell ref="V24:V33"/>
    <mergeCell ref="W24:W33"/>
    <mergeCell ref="X24:X33"/>
    <mergeCell ref="Y24:Y33"/>
    <mergeCell ref="N29:O29"/>
    <mergeCell ref="C37:R37"/>
    <mergeCell ref="C38:V38"/>
    <mergeCell ref="W34:W35"/>
    <mergeCell ref="X34:X35"/>
    <mergeCell ref="Y34:Y35"/>
    <mergeCell ref="N35:O35"/>
  </mergeCells>
  <pageMargins left="0.15748031496062992" right="0.15748031496062992" top="0.15748031496062992" bottom="0.19685039370078741" header="0.15748031496062992" footer="0.19685039370078741"/>
  <pageSetup paperSize="9" scale="46" fitToHeight="0" orientation="landscape" r:id="rId1"/>
  <headerFooter alignWithMargins="0"/>
  <rowBreaks count="1" manualBreakCount="1">
    <brk id="37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ИП 2018</vt:lpstr>
      <vt:lpstr>'Отчет ИП 2018'!Заголовки_для_печати</vt:lpstr>
      <vt:lpstr>'Отчет ИП 2018'!Область_печати</vt:lpstr>
    </vt:vector>
  </TitlesOfParts>
  <Company>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Самойлова А.Ю.</dc:creator>
  <cp:lastModifiedBy>Тагизова </cp:lastModifiedBy>
  <cp:lastPrinted>2019-04-22T05:46:34Z</cp:lastPrinted>
  <dcterms:created xsi:type="dcterms:W3CDTF">2015-04-23T04:43:05Z</dcterms:created>
  <dcterms:modified xsi:type="dcterms:W3CDTF">2019-04-22T07:03:26Z</dcterms:modified>
</cp:coreProperties>
</file>