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7880" windowHeight="6060" tabRatio="894" firstSheet="2" activeTab="9"/>
  </bookViews>
  <sheets>
    <sheet name="Итоговая" sheetId="12" r:id="rId1"/>
    <sheet name="Интерактивная карта " sheetId="23" r:id="rId2"/>
    <sheet name="информация ТП " sheetId="21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  <sheet name="пропускная способность ЛЭП 35кВ" sheetId="22" r:id="rId9"/>
    <sheet name="пропускная способность лэп 10кВ" sheetId="24" r:id="rId10"/>
  </sheets>
  <definedNames>
    <definedName name="_GoBack" localSheetId="8">'пропускная способность ЛЭП 35кВ'!#REF!</definedName>
    <definedName name="_xlnm._FilterDatabase" localSheetId="1" hidden="1">'Интерактивная карта '!$A$1:$M$177</definedName>
    <definedName name="_xlnm._FilterDatabase" localSheetId="2" hidden="1">'информация ТП '!$A$2:$J$3267</definedName>
    <definedName name="_xlnm._FilterDatabase" localSheetId="0" hidden="1">Итоговая!$A$7:$V$67</definedName>
    <definedName name="_xlnm.Print_Area" localSheetId="1">'Интерактивная карта '!$A$1:$M$176</definedName>
    <definedName name="_xlnm.Print_Area" localSheetId="2">'информация ТП '!$A$1:$G$3746</definedName>
    <definedName name="_xlnm.Print_Area" localSheetId="3">'Текущий дефицит ПС 35-110кВ'!$A$2:$H$20</definedName>
  </definedNames>
  <calcPr calcId="124519"/>
</workbook>
</file>

<file path=xl/calcChain.xml><?xml version="1.0" encoding="utf-8"?>
<calcChain xmlns="http://schemas.openxmlformats.org/spreadsheetml/2006/main">
  <c r="I99" i="12"/>
  <c r="G99"/>
  <c r="I98"/>
  <c r="J98" s="1"/>
  <c r="G98"/>
  <c r="I97"/>
  <c r="G97"/>
  <c r="J97" s="1"/>
  <c r="I96"/>
  <c r="G96"/>
  <c r="J96" s="1"/>
  <c r="I95"/>
  <c r="J95" s="1"/>
  <c r="G95"/>
  <c r="I94"/>
  <c r="G94"/>
  <c r="J93"/>
  <c r="I93"/>
  <c r="G93"/>
  <c r="J92"/>
  <c r="I92"/>
  <c r="G92"/>
  <c r="I91"/>
  <c r="G91"/>
  <c r="I90"/>
  <c r="J90" s="1"/>
  <c r="G90"/>
  <c r="I89"/>
  <c r="G89"/>
  <c r="J89" s="1"/>
  <c r="I88"/>
  <c r="G88"/>
  <c r="J88" s="1"/>
  <c r="I87"/>
  <c r="J87" s="1"/>
  <c r="G87"/>
  <c r="I86"/>
  <c r="G86"/>
  <c r="J85"/>
  <c r="I85"/>
  <c r="G85"/>
  <c r="J84"/>
  <c r="I84"/>
  <c r="G84"/>
  <c r="I83"/>
  <c r="G83"/>
  <c r="I82"/>
  <c r="J82" s="1"/>
  <c r="G82"/>
  <c r="I81"/>
  <c r="G81"/>
  <c r="J81" s="1"/>
  <c r="I80"/>
  <c r="G80"/>
  <c r="J80" s="1"/>
  <c r="I79"/>
  <c r="J79" s="1"/>
  <c r="G79"/>
  <c r="I78"/>
  <c r="G78"/>
  <c r="J77"/>
  <c r="I77"/>
  <c r="G77"/>
  <c r="J76"/>
  <c r="I76"/>
  <c r="G76"/>
  <c r="I75"/>
  <c r="G75"/>
  <c r="I74"/>
  <c r="J74" s="1"/>
  <c r="G74"/>
  <c r="I73"/>
  <c r="G73"/>
  <c r="J73" s="1"/>
  <c r="I72"/>
  <c r="G72"/>
  <c r="J72" s="1"/>
  <c r="I71"/>
  <c r="J71" s="1"/>
  <c r="G71"/>
  <c r="I70"/>
  <c r="G70"/>
  <c r="J69"/>
  <c r="I69"/>
  <c r="G69"/>
  <c r="J68"/>
  <c r="I68"/>
  <c r="G68"/>
  <c r="I67"/>
  <c r="G67"/>
  <c r="I66"/>
  <c r="J66" s="1"/>
  <c r="G66"/>
  <c r="I65"/>
  <c r="G65"/>
  <c r="J65" s="1"/>
  <c r="I64"/>
  <c r="G64"/>
  <c r="J64" s="1"/>
  <c r="I63"/>
  <c r="J63" s="1"/>
  <c r="G63"/>
  <c r="I62"/>
  <c r="G62"/>
  <c r="J61"/>
  <c r="I61"/>
  <c r="G61"/>
  <c r="J60"/>
  <c r="I60"/>
  <c r="G60"/>
  <c r="I59"/>
  <c r="G59"/>
  <c r="I58"/>
  <c r="J58" s="1"/>
  <c r="G58"/>
  <c r="I57"/>
  <c r="G57"/>
  <c r="J57" s="1"/>
  <c r="I56"/>
  <c r="G56"/>
  <c r="J56" s="1"/>
  <c r="I55"/>
  <c r="J55" s="1"/>
  <c r="G55"/>
  <c r="I54"/>
  <c r="G54"/>
  <c r="J53"/>
  <c r="I53"/>
  <c r="G53"/>
  <c r="J52"/>
  <c r="I52"/>
  <c r="G52"/>
  <c r="I51"/>
  <c r="G51"/>
  <c r="I50"/>
  <c r="J50" s="1"/>
  <c r="G50"/>
  <c r="I49"/>
  <c r="G49"/>
  <c r="J49" s="1"/>
  <c r="I48"/>
  <c r="G48"/>
  <c r="J48" s="1"/>
  <c r="I47"/>
  <c r="J47" s="1"/>
  <c r="G47"/>
  <c r="I46"/>
  <c r="G46"/>
  <c r="J45"/>
  <c r="I45"/>
  <c r="G45"/>
  <c r="J44"/>
  <c r="I44"/>
  <c r="G44"/>
  <c r="I43"/>
  <c r="G43"/>
  <c r="I42"/>
  <c r="J42" s="1"/>
  <c r="G42"/>
  <c r="I41"/>
  <c r="G41"/>
  <c r="J41" s="1"/>
  <c r="I40"/>
  <c r="G40"/>
  <c r="J40" s="1"/>
  <c r="D10" i="13"/>
  <c r="S156" i="12"/>
  <c r="P156"/>
  <c r="O156"/>
  <c r="N156"/>
  <c r="Q156" s="1"/>
  <c r="J156"/>
  <c r="I156"/>
  <c r="G156"/>
  <c r="S155"/>
  <c r="P155"/>
  <c r="O155"/>
  <c r="N155"/>
  <c r="Q155" s="1"/>
  <c r="T155" s="1"/>
  <c r="I155"/>
  <c r="G155"/>
  <c r="J155" s="1"/>
  <c r="P154"/>
  <c r="O154"/>
  <c r="N154"/>
  <c r="Q154" s="1"/>
  <c r="I154"/>
  <c r="S154" s="1"/>
  <c r="G154"/>
  <c r="Q153"/>
  <c r="P153"/>
  <c r="O153"/>
  <c r="N153"/>
  <c r="J153"/>
  <c r="I153"/>
  <c r="S153" s="1"/>
  <c r="T153" s="1"/>
  <c r="G153"/>
  <c r="S152"/>
  <c r="T152" s="1"/>
  <c r="P152"/>
  <c r="O152"/>
  <c r="N152"/>
  <c r="Q152" s="1"/>
  <c r="J152"/>
  <c r="I152"/>
  <c r="G152"/>
  <c r="S151"/>
  <c r="P151"/>
  <c r="O151"/>
  <c r="N151"/>
  <c r="Q151" s="1"/>
  <c r="T151" s="1"/>
  <c r="I151"/>
  <c r="G151"/>
  <c r="J151" s="1"/>
  <c r="P150"/>
  <c r="O150"/>
  <c r="N150"/>
  <c r="Q150" s="1"/>
  <c r="I150"/>
  <c r="S150" s="1"/>
  <c r="T150" s="1"/>
  <c r="G150"/>
  <c r="Q149"/>
  <c r="P149"/>
  <c r="O149"/>
  <c r="N149"/>
  <c r="J149"/>
  <c r="I149"/>
  <c r="S149" s="1"/>
  <c r="T149" s="1"/>
  <c r="G149"/>
  <c r="S148"/>
  <c r="P148"/>
  <c r="O148"/>
  <c r="N148"/>
  <c r="Q148" s="1"/>
  <c r="J148"/>
  <c r="I148"/>
  <c r="G148"/>
  <c r="S147"/>
  <c r="P147"/>
  <c r="O147"/>
  <c r="N147"/>
  <c r="Q147" s="1"/>
  <c r="T147" s="1"/>
  <c r="I147"/>
  <c r="G147"/>
  <c r="J147" s="1"/>
  <c r="P146"/>
  <c r="O146"/>
  <c r="N146"/>
  <c r="Q146" s="1"/>
  <c r="I146"/>
  <c r="S146" s="1"/>
  <c r="G146"/>
  <c r="Q145"/>
  <c r="P145"/>
  <c r="O145"/>
  <c r="N145"/>
  <c r="J145"/>
  <c r="I145"/>
  <c r="S145" s="1"/>
  <c r="T145" s="1"/>
  <c r="G145"/>
  <c r="S144"/>
  <c r="P144"/>
  <c r="O144"/>
  <c r="N144"/>
  <c r="Q144" s="1"/>
  <c r="J144"/>
  <c r="I144"/>
  <c r="G144"/>
  <c r="S143"/>
  <c r="P143"/>
  <c r="O143"/>
  <c r="N143"/>
  <c r="Q143" s="1"/>
  <c r="T143" s="1"/>
  <c r="I143"/>
  <c r="G143"/>
  <c r="J143" s="1"/>
  <c r="P142"/>
  <c r="O142"/>
  <c r="N142"/>
  <c r="Q142" s="1"/>
  <c r="I142"/>
  <c r="S142" s="1"/>
  <c r="G142"/>
  <c r="Q141"/>
  <c r="P141"/>
  <c r="O141"/>
  <c r="N141"/>
  <c r="J141"/>
  <c r="I141"/>
  <c r="S141" s="1"/>
  <c r="T141" s="1"/>
  <c r="G141"/>
  <c r="S140"/>
  <c r="P140"/>
  <c r="O140"/>
  <c r="N140"/>
  <c r="Q140" s="1"/>
  <c r="J140"/>
  <c r="I140"/>
  <c r="G140"/>
  <c r="S139"/>
  <c r="P139"/>
  <c r="O139"/>
  <c r="N139"/>
  <c r="Q139" s="1"/>
  <c r="T139" s="1"/>
  <c r="I139"/>
  <c r="G139"/>
  <c r="J139" s="1"/>
  <c r="P138"/>
  <c r="O138"/>
  <c r="N138"/>
  <c r="Q138" s="1"/>
  <c r="I138"/>
  <c r="S138" s="1"/>
  <c r="G138"/>
  <c r="Q137"/>
  <c r="P137"/>
  <c r="O137"/>
  <c r="N137"/>
  <c r="J137"/>
  <c r="I137"/>
  <c r="S137" s="1"/>
  <c r="T137" s="1"/>
  <c r="G137"/>
  <c r="S136"/>
  <c r="T136" s="1"/>
  <c r="P136"/>
  <c r="O136"/>
  <c r="N136"/>
  <c r="Q136" s="1"/>
  <c r="J136"/>
  <c r="I136"/>
  <c r="G136"/>
  <c r="S135"/>
  <c r="P135"/>
  <c r="O135"/>
  <c r="N135"/>
  <c r="Q135" s="1"/>
  <c r="T135" s="1"/>
  <c r="I135"/>
  <c r="G135"/>
  <c r="J135" s="1"/>
  <c r="P134"/>
  <c r="O134"/>
  <c r="N134"/>
  <c r="Q134" s="1"/>
  <c r="I134"/>
  <c r="S134" s="1"/>
  <c r="T134" s="1"/>
  <c r="G134"/>
  <c r="Q133"/>
  <c r="P133"/>
  <c r="O133"/>
  <c r="N133"/>
  <c r="J133"/>
  <c r="I133"/>
  <c r="S133" s="1"/>
  <c r="T133" s="1"/>
  <c r="G133"/>
  <c r="S132"/>
  <c r="P132"/>
  <c r="O132"/>
  <c r="N132"/>
  <c r="Q132" s="1"/>
  <c r="J132"/>
  <c r="I132"/>
  <c r="G132"/>
  <c r="S131"/>
  <c r="P131"/>
  <c r="O131"/>
  <c r="N131"/>
  <c r="Q131" s="1"/>
  <c r="T131" s="1"/>
  <c r="I131"/>
  <c r="G131"/>
  <c r="J131" s="1"/>
  <c r="P130"/>
  <c r="O130"/>
  <c r="N130"/>
  <c r="Q130" s="1"/>
  <c r="I130"/>
  <c r="S130" s="1"/>
  <c r="G130"/>
  <c r="Q129"/>
  <c r="P129"/>
  <c r="O129"/>
  <c r="N129"/>
  <c r="J129"/>
  <c r="I129"/>
  <c r="S129" s="1"/>
  <c r="T129" s="1"/>
  <c r="G129"/>
  <c r="S128"/>
  <c r="P128"/>
  <c r="O128"/>
  <c r="N128"/>
  <c r="Q128" s="1"/>
  <c r="J128"/>
  <c r="I128"/>
  <c r="G128"/>
  <c r="S127"/>
  <c r="P127"/>
  <c r="O127"/>
  <c r="N127"/>
  <c r="Q127" s="1"/>
  <c r="T127" s="1"/>
  <c r="I127"/>
  <c r="G127"/>
  <c r="J127" s="1"/>
  <c r="P126"/>
  <c r="O126"/>
  <c r="N126"/>
  <c r="Q126" s="1"/>
  <c r="I126"/>
  <c r="S126" s="1"/>
  <c r="G126"/>
  <c r="Q125"/>
  <c r="P125"/>
  <c r="O125"/>
  <c r="N125"/>
  <c r="J125"/>
  <c r="I125"/>
  <c r="S125" s="1"/>
  <c r="T125" s="1"/>
  <c r="G125"/>
  <c r="S124"/>
  <c r="P124"/>
  <c r="O124"/>
  <c r="N124"/>
  <c r="Q124" s="1"/>
  <c r="J124"/>
  <c r="I124"/>
  <c r="G124"/>
  <c r="S123"/>
  <c r="P123"/>
  <c r="O123"/>
  <c r="N123"/>
  <c r="Q123" s="1"/>
  <c r="T123" s="1"/>
  <c r="I123"/>
  <c r="G123"/>
  <c r="J123" s="1"/>
  <c r="P122"/>
  <c r="O122"/>
  <c r="N122"/>
  <c r="Q122" s="1"/>
  <c r="I122"/>
  <c r="S122" s="1"/>
  <c r="G122"/>
  <c r="Q121"/>
  <c r="P121"/>
  <c r="O121"/>
  <c r="N121"/>
  <c r="J121"/>
  <c r="I121"/>
  <c r="S121" s="1"/>
  <c r="T121" s="1"/>
  <c r="G121"/>
  <c r="S120"/>
  <c r="T120" s="1"/>
  <c r="P120"/>
  <c r="O120"/>
  <c r="N120"/>
  <c r="Q120" s="1"/>
  <c r="J120"/>
  <c r="I120"/>
  <c r="G120"/>
  <c r="S119"/>
  <c r="P119"/>
  <c r="O119"/>
  <c r="N119"/>
  <c r="Q119" s="1"/>
  <c r="T119" s="1"/>
  <c r="I119"/>
  <c r="G119"/>
  <c r="J119" s="1"/>
  <c r="P118"/>
  <c r="O118"/>
  <c r="N118"/>
  <c r="Q118" s="1"/>
  <c r="I118"/>
  <c r="S118" s="1"/>
  <c r="T118" s="1"/>
  <c r="G118"/>
  <c r="Q117"/>
  <c r="P117"/>
  <c r="O117"/>
  <c r="N117"/>
  <c r="J117"/>
  <c r="I117"/>
  <c r="S117" s="1"/>
  <c r="T117" s="1"/>
  <c r="G117"/>
  <c r="S116"/>
  <c r="P116"/>
  <c r="O116"/>
  <c r="N116"/>
  <c r="Q116" s="1"/>
  <c r="J116"/>
  <c r="I116"/>
  <c r="G116"/>
  <c r="S115"/>
  <c r="P115"/>
  <c r="O115"/>
  <c r="N115"/>
  <c r="Q115" s="1"/>
  <c r="T115" s="1"/>
  <c r="I115"/>
  <c r="G115"/>
  <c r="J115" s="1"/>
  <c r="P114"/>
  <c r="O114"/>
  <c r="N114"/>
  <c r="Q114" s="1"/>
  <c r="I114"/>
  <c r="S114" s="1"/>
  <c r="G114"/>
  <c r="Q113"/>
  <c r="P113"/>
  <c r="O113"/>
  <c r="N113"/>
  <c r="J113"/>
  <c r="I113"/>
  <c r="S113" s="1"/>
  <c r="T113" s="1"/>
  <c r="G113"/>
  <c r="S112"/>
  <c r="P112"/>
  <c r="O112"/>
  <c r="N112"/>
  <c r="Q112" s="1"/>
  <c r="J112"/>
  <c r="I112"/>
  <c r="G112"/>
  <c r="S111"/>
  <c r="P111"/>
  <c r="O111"/>
  <c r="N111"/>
  <c r="Q111" s="1"/>
  <c r="T111" s="1"/>
  <c r="I111"/>
  <c r="G111"/>
  <c r="J111" s="1"/>
  <c r="P110"/>
  <c r="O110"/>
  <c r="N110"/>
  <c r="Q110" s="1"/>
  <c r="I110"/>
  <c r="J110" s="1"/>
  <c r="G110"/>
  <c r="Q109"/>
  <c r="P109"/>
  <c r="O109"/>
  <c r="N109"/>
  <c r="J109"/>
  <c r="I109"/>
  <c r="S109" s="1"/>
  <c r="T109" s="1"/>
  <c r="G109"/>
  <c r="S108"/>
  <c r="P108"/>
  <c r="O108"/>
  <c r="N108"/>
  <c r="Q108" s="1"/>
  <c r="J108"/>
  <c r="I108"/>
  <c r="G108"/>
  <c r="S107"/>
  <c r="P107"/>
  <c r="O107"/>
  <c r="N107"/>
  <c r="Q107" s="1"/>
  <c r="T107" s="1"/>
  <c r="I107"/>
  <c r="G107"/>
  <c r="J107" s="1"/>
  <c r="P106"/>
  <c r="O106"/>
  <c r="N106"/>
  <c r="Q106" s="1"/>
  <c r="I106"/>
  <c r="S106" s="1"/>
  <c r="G106"/>
  <c r="Q105"/>
  <c r="P105"/>
  <c r="O105"/>
  <c r="N105"/>
  <c r="J105"/>
  <c r="I105"/>
  <c r="S105" s="1"/>
  <c r="T105" s="1"/>
  <c r="G105"/>
  <c r="S104"/>
  <c r="T104" s="1"/>
  <c r="Q104"/>
  <c r="P104"/>
  <c r="O104"/>
  <c r="N104"/>
  <c r="J104"/>
  <c r="I104"/>
  <c r="G104"/>
  <c r="S103"/>
  <c r="P103"/>
  <c r="O103"/>
  <c r="N103"/>
  <c r="Q103" s="1"/>
  <c r="T103" s="1"/>
  <c r="I103"/>
  <c r="G103"/>
  <c r="J103" s="1"/>
  <c r="P102"/>
  <c r="O102"/>
  <c r="N102"/>
  <c r="Q102" s="1"/>
  <c r="I102"/>
  <c r="S102" s="1"/>
  <c r="G102"/>
  <c r="Q101"/>
  <c r="P101"/>
  <c r="O101"/>
  <c r="N101"/>
  <c r="J101"/>
  <c r="I101"/>
  <c r="S101" s="1"/>
  <c r="T101" s="1"/>
  <c r="G101"/>
  <c r="S39"/>
  <c r="P39"/>
  <c r="O39"/>
  <c r="N39"/>
  <c r="Q39" s="1"/>
  <c r="J39"/>
  <c r="I39"/>
  <c r="G39"/>
  <c r="S38"/>
  <c r="P38"/>
  <c r="O38"/>
  <c r="N38"/>
  <c r="Q38" s="1"/>
  <c r="I38"/>
  <c r="G38"/>
  <c r="J38" s="1"/>
  <c r="P37"/>
  <c r="O37"/>
  <c r="N37"/>
  <c r="Q37" s="1"/>
  <c r="I37"/>
  <c r="S37" s="1"/>
  <c r="G37"/>
  <c r="Q36"/>
  <c r="P36"/>
  <c r="O36"/>
  <c r="N36"/>
  <c r="I36"/>
  <c r="J36" s="1"/>
  <c r="G36"/>
  <c r="S35"/>
  <c r="T35" s="1"/>
  <c r="Q35"/>
  <c r="P35"/>
  <c r="O35"/>
  <c r="N35"/>
  <c r="J35"/>
  <c r="I35"/>
  <c r="G35"/>
  <c r="S34"/>
  <c r="P34"/>
  <c r="O34"/>
  <c r="N34"/>
  <c r="Q34" s="1"/>
  <c r="I34"/>
  <c r="G34"/>
  <c r="J34" s="1"/>
  <c r="P33"/>
  <c r="O33"/>
  <c r="N33"/>
  <c r="Q33" s="1"/>
  <c r="I33"/>
  <c r="S33" s="1"/>
  <c r="T33" s="1"/>
  <c r="G33"/>
  <c r="Q32"/>
  <c r="P32"/>
  <c r="O32"/>
  <c r="N32"/>
  <c r="I32"/>
  <c r="J32" s="1"/>
  <c r="G32"/>
  <c r="S31"/>
  <c r="T31" s="1"/>
  <c r="Q31"/>
  <c r="P31"/>
  <c r="O31"/>
  <c r="N31"/>
  <c r="J31"/>
  <c r="I31"/>
  <c r="G31"/>
  <c r="S30"/>
  <c r="T30" s="1"/>
  <c r="P30"/>
  <c r="O30"/>
  <c r="N30"/>
  <c r="Q30" s="1"/>
  <c r="I30"/>
  <c r="G30"/>
  <c r="J30" s="1"/>
  <c r="P29"/>
  <c r="O29"/>
  <c r="N29"/>
  <c r="Q29" s="1"/>
  <c r="I29"/>
  <c r="S29" s="1"/>
  <c r="G29"/>
  <c r="Q28"/>
  <c r="P28"/>
  <c r="O28"/>
  <c r="N28"/>
  <c r="I28"/>
  <c r="J28" s="1"/>
  <c r="G28"/>
  <c r="S27"/>
  <c r="T27" s="1"/>
  <c r="Q27"/>
  <c r="P27"/>
  <c r="O27"/>
  <c r="N27"/>
  <c r="J27"/>
  <c r="I27"/>
  <c r="G27"/>
  <c r="S26"/>
  <c r="P26"/>
  <c r="O26"/>
  <c r="N26"/>
  <c r="Q26" s="1"/>
  <c r="I26"/>
  <c r="G26"/>
  <c r="J26" s="1"/>
  <c r="P25"/>
  <c r="O25"/>
  <c r="N25"/>
  <c r="Q25" s="1"/>
  <c r="I25"/>
  <c r="S25" s="1"/>
  <c r="G25"/>
  <c r="Q24"/>
  <c r="P24"/>
  <c r="O24"/>
  <c r="N24"/>
  <c r="I24"/>
  <c r="J24" s="1"/>
  <c r="G24"/>
  <c r="S23"/>
  <c r="T23" s="1"/>
  <c r="Q23"/>
  <c r="P23"/>
  <c r="O23"/>
  <c r="N23"/>
  <c r="J23"/>
  <c r="I23"/>
  <c r="G23"/>
  <c r="S22"/>
  <c r="P22"/>
  <c r="O22"/>
  <c r="N22"/>
  <c r="Q22" s="1"/>
  <c r="I22"/>
  <c r="G22"/>
  <c r="J22" s="1"/>
  <c r="P21"/>
  <c r="O21"/>
  <c r="N21"/>
  <c r="Q21" s="1"/>
  <c r="I21"/>
  <c r="S21" s="1"/>
  <c r="G21"/>
  <c r="Q20"/>
  <c r="P20"/>
  <c r="O20"/>
  <c r="N20"/>
  <c r="J20"/>
  <c r="I20"/>
  <c r="S20" s="1"/>
  <c r="T20" s="1"/>
  <c r="G20"/>
  <c r="S19"/>
  <c r="T19" s="1"/>
  <c r="P19"/>
  <c r="O19"/>
  <c r="N19"/>
  <c r="Q19" s="1"/>
  <c r="J19"/>
  <c r="I19"/>
  <c r="G19"/>
  <c r="S18"/>
  <c r="P18"/>
  <c r="O18"/>
  <c r="N18"/>
  <c r="Q18" s="1"/>
  <c r="T18" s="1"/>
  <c r="I18"/>
  <c r="G18"/>
  <c r="J18" s="1"/>
  <c r="P17"/>
  <c r="O17"/>
  <c r="N17"/>
  <c r="Q17" s="1"/>
  <c r="I17"/>
  <c r="S17" s="1"/>
  <c r="T17" s="1"/>
  <c r="G17"/>
  <c r="Q16"/>
  <c r="P16"/>
  <c r="O16"/>
  <c r="N16"/>
  <c r="J16"/>
  <c r="I16"/>
  <c r="S16" s="1"/>
  <c r="T16" s="1"/>
  <c r="G16"/>
  <c r="S15"/>
  <c r="P15"/>
  <c r="O15"/>
  <c r="N15"/>
  <c r="Q15" s="1"/>
  <c r="J15"/>
  <c r="I15"/>
  <c r="G15"/>
  <c r="S14"/>
  <c r="P14"/>
  <c r="O14"/>
  <c r="N14"/>
  <c r="Q14" s="1"/>
  <c r="T14" s="1"/>
  <c r="I14"/>
  <c r="G14"/>
  <c r="J14" s="1"/>
  <c r="P13"/>
  <c r="O13"/>
  <c r="N13"/>
  <c r="Q13" s="1"/>
  <c r="I13"/>
  <c r="J13" s="1"/>
  <c r="G13"/>
  <c r="Q12"/>
  <c r="P12"/>
  <c r="O12"/>
  <c r="N12"/>
  <c r="J12"/>
  <c r="I12"/>
  <c r="S12" s="1"/>
  <c r="T12" s="1"/>
  <c r="G12"/>
  <c r="S11"/>
  <c r="P11"/>
  <c r="O11"/>
  <c r="N11"/>
  <c r="Q11" s="1"/>
  <c r="J11"/>
  <c r="I11"/>
  <c r="G11"/>
  <c r="S10"/>
  <c r="P10"/>
  <c r="O10"/>
  <c r="N10"/>
  <c r="Q10" s="1"/>
  <c r="T10" s="1"/>
  <c r="I10"/>
  <c r="G10"/>
  <c r="J10" s="1"/>
  <c r="P9"/>
  <c r="O9"/>
  <c r="N9"/>
  <c r="Q9" s="1"/>
  <c r="I9"/>
  <c r="J9" s="1"/>
  <c r="G9"/>
  <c r="J672" i="24"/>
  <c r="J667"/>
  <c r="J617"/>
  <c r="J615"/>
  <c r="J610"/>
  <c r="J608"/>
  <c r="J605"/>
  <c r="J601"/>
  <c r="J598"/>
  <c r="J597"/>
  <c r="J584"/>
  <c r="J583"/>
  <c r="J582"/>
  <c r="J544"/>
  <c r="J542"/>
  <c r="J538"/>
  <c r="J536"/>
  <c r="J522"/>
  <c r="J521"/>
  <c r="J508"/>
  <c r="J505"/>
  <c r="J502"/>
  <c r="J501"/>
  <c r="J500"/>
  <c r="J490"/>
  <c r="J483"/>
  <c r="J481"/>
  <c r="J472"/>
  <c r="J468"/>
  <c r="J467"/>
  <c r="J463"/>
  <c r="J459"/>
  <c r="J457"/>
  <c r="J447"/>
  <c r="J445"/>
  <c r="J443"/>
  <c r="J442"/>
  <c r="J434"/>
  <c r="J433"/>
  <c r="J432"/>
  <c r="J429"/>
  <c r="J428"/>
  <c r="J426"/>
  <c r="J425"/>
  <c r="J424"/>
  <c r="J423"/>
  <c r="J422"/>
  <c r="J421"/>
  <c r="J420"/>
  <c r="J419"/>
  <c r="J418"/>
  <c r="J413"/>
  <c r="J411"/>
  <c r="J410"/>
  <c r="J404"/>
  <c r="J401"/>
  <c r="J398"/>
  <c r="J397"/>
  <c r="J396"/>
  <c r="J395"/>
  <c r="J393"/>
  <c r="J389"/>
  <c r="J388"/>
  <c r="J386"/>
  <c r="J385"/>
  <c r="J372"/>
  <c r="J371"/>
  <c r="J370"/>
  <c r="J369"/>
  <c r="J368"/>
  <c r="J359"/>
  <c r="J358"/>
  <c r="J353"/>
  <c r="J352"/>
  <c r="J350"/>
  <c r="J346"/>
  <c r="J345"/>
  <c r="J344"/>
  <c r="J343"/>
  <c r="J341"/>
  <c r="J340"/>
  <c r="J339"/>
  <c r="J338"/>
  <c r="J335"/>
  <c r="J334"/>
  <c r="J332"/>
  <c r="J331"/>
  <c r="J329"/>
  <c r="J328"/>
  <c r="J327"/>
  <c r="J326"/>
  <c r="J325"/>
  <c r="J321"/>
  <c r="J320"/>
  <c r="J317"/>
  <c r="J314"/>
  <c r="J312"/>
  <c r="J311"/>
  <c r="J309"/>
  <c r="J308"/>
  <c r="J307"/>
  <c r="J306"/>
  <c r="J305"/>
  <c r="J301"/>
  <c r="J299"/>
  <c r="J298"/>
  <c r="J297"/>
  <c r="J296"/>
  <c r="J295"/>
  <c r="J294"/>
  <c r="J292"/>
  <c r="J289"/>
  <c r="J286"/>
  <c r="J285"/>
  <c r="J284"/>
  <c r="J282"/>
  <c r="J278"/>
  <c r="J272"/>
  <c r="J271"/>
  <c r="J270"/>
  <c r="J269"/>
  <c r="J268"/>
  <c r="J262"/>
  <c r="J261"/>
  <c r="J260"/>
  <c r="J259"/>
  <c r="J258"/>
  <c r="J248"/>
  <c r="J247"/>
  <c r="J241"/>
  <c r="J237"/>
  <c r="J232"/>
  <c r="J231"/>
  <c r="J230"/>
  <c r="J225"/>
  <c r="J217"/>
  <c r="J215"/>
  <c r="J208"/>
  <c r="J203"/>
  <c r="J202"/>
  <c r="J192"/>
  <c r="J191"/>
  <c r="J190"/>
  <c r="J188"/>
  <c r="J187"/>
  <c r="J178"/>
  <c r="J176"/>
  <c r="J175"/>
  <c r="J173"/>
  <c r="J172"/>
  <c r="J169"/>
  <c r="J159"/>
  <c r="J157"/>
  <c r="J155"/>
  <c r="J152"/>
  <c r="J145"/>
  <c r="J134"/>
  <c r="J133"/>
  <c r="J132"/>
  <c r="J128"/>
  <c r="J127"/>
  <c r="J124"/>
  <c r="J123"/>
  <c r="J117"/>
  <c r="J116"/>
  <c r="J113"/>
  <c r="J111"/>
  <c r="J110"/>
  <c r="J109"/>
  <c r="J108"/>
  <c r="J107"/>
  <c r="J105"/>
  <c r="J104"/>
  <c r="J102"/>
  <c r="J101"/>
  <c r="J100"/>
  <c r="J98"/>
  <c r="J97"/>
  <c r="J96"/>
  <c r="J94"/>
  <c r="J91"/>
  <c r="J90"/>
  <c r="J89"/>
  <c r="J86"/>
  <c r="J85"/>
  <c r="J83"/>
  <c r="J82"/>
  <c r="J80"/>
  <c r="J78"/>
  <c r="J75"/>
  <c r="J70"/>
  <c r="J69"/>
  <c r="J66"/>
  <c r="J65"/>
  <c r="J64"/>
  <c r="J62"/>
  <c r="J61"/>
  <c r="J59"/>
  <c r="J58"/>
  <c r="J57"/>
  <c r="J51"/>
  <c r="J50"/>
  <c r="J49"/>
  <c r="J47"/>
  <c r="J46"/>
  <c r="J45"/>
  <c r="J44"/>
  <c r="J43"/>
  <c r="J41"/>
  <c r="J39"/>
  <c r="J38"/>
  <c r="J37"/>
  <c r="J36"/>
  <c r="J35"/>
  <c r="J34"/>
  <c r="J33"/>
  <c r="J30"/>
  <c r="J29"/>
  <c r="J28"/>
  <c r="J23"/>
  <c r="J22"/>
  <c r="J21"/>
  <c r="J682"/>
  <c r="J681"/>
  <c r="J680"/>
  <c r="J679"/>
  <c r="J678"/>
  <c r="J677"/>
  <c r="J676"/>
  <c r="J675"/>
  <c r="J674"/>
  <c r="J673"/>
  <c r="J671"/>
  <c r="J670"/>
  <c r="J669"/>
  <c r="J668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6"/>
  <c r="J614"/>
  <c r="J613"/>
  <c r="J612"/>
  <c r="J611"/>
  <c r="J609"/>
  <c r="J607"/>
  <c r="J606"/>
  <c r="J604"/>
  <c r="J603"/>
  <c r="J602"/>
  <c r="J600"/>
  <c r="J599"/>
  <c r="J596"/>
  <c r="J595"/>
  <c r="J594"/>
  <c r="J593"/>
  <c r="J592"/>
  <c r="J591"/>
  <c r="J590"/>
  <c r="J589"/>
  <c r="J588"/>
  <c r="J587"/>
  <c r="J586"/>
  <c r="J585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3"/>
  <c r="J541"/>
  <c r="J540"/>
  <c r="J539"/>
  <c r="J537"/>
  <c r="J535"/>
  <c r="J534"/>
  <c r="J533"/>
  <c r="J532"/>
  <c r="J531"/>
  <c r="J530"/>
  <c r="J529"/>
  <c r="J528"/>
  <c r="J527"/>
  <c r="J526"/>
  <c r="J525"/>
  <c r="J524"/>
  <c r="J523"/>
  <c r="J520"/>
  <c r="J519"/>
  <c r="J518"/>
  <c r="J517"/>
  <c r="J516"/>
  <c r="J515"/>
  <c r="J514"/>
  <c r="J513"/>
  <c r="J512"/>
  <c r="J511"/>
  <c r="J510"/>
  <c r="J509"/>
  <c r="J507"/>
  <c r="J506"/>
  <c r="J504"/>
  <c r="J503"/>
  <c r="J499"/>
  <c r="J498"/>
  <c r="J497"/>
  <c r="J496"/>
  <c r="J495"/>
  <c r="J494"/>
  <c r="J493"/>
  <c r="J492"/>
  <c r="J491"/>
  <c r="J489"/>
  <c r="J488"/>
  <c r="J487"/>
  <c r="J486"/>
  <c r="J485"/>
  <c r="J484"/>
  <c r="J482"/>
  <c r="J480"/>
  <c r="J479"/>
  <c r="J478"/>
  <c r="J477"/>
  <c r="J476"/>
  <c r="J475"/>
  <c r="J474"/>
  <c r="J473"/>
  <c r="J471"/>
  <c r="J470"/>
  <c r="J469"/>
  <c r="J466"/>
  <c r="J465"/>
  <c r="J464"/>
  <c r="J462"/>
  <c r="J461"/>
  <c r="J460"/>
  <c r="J458"/>
  <c r="J456"/>
  <c r="J455"/>
  <c r="J454"/>
  <c r="J453"/>
  <c r="J452"/>
  <c r="J451"/>
  <c r="J450"/>
  <c r="J449"/>
  <c r="J448"/>
  <c r="J446"/>
  <c r="J444"/>
  <c r="J441"/>
  <c r="J440"/>
  <c r="J439"/>
  <c r="J438"/>
  <c r="J437"/>
  <c r="J436"/>
  <c r="J435"/>
  <c r="J431"/>
  <c r="J430"/>
  <c r="J427"/>
  <c r="J417"/>
  <c r="J416"/>
  <c r="J415"/>
  <c r="J414"/>
  <c r="J412"/>
  <c r="J409"/>
  <c r="J408"/>
  <c r="J407"/>
  <c r="J406"/>
  <c r="J405"/>
  <c r="J403"/>
  <c r="J402"/>
  <c r="J400"/>
  <c r="J399"/>
  <c r="J394"/>
  <c r="J392"/>
  <c r="J391"/>
  <c r="J390"/>
  <c r="J387"/>
  <c r="J384"/>
  <c r="J383"/>
  <c r="J382"/>
  <c r="J381"/>
  <c r="J380"/>
  <c r="J379"/>
  <c r="J378"/>
  <c r="J377"/>
  <c r="J376"/>
  <c r="J375"/>
  <c r="J374"/>
  <c r="J373"/>
  <c r="J367"/>
  <c r="J366"/>
  <c r="J365"/>
  <c r="J364"/>
  <c r="J363"/>
  <c r="J362"/>
  <c r="J361"/>
  <c r="J360"/>
  <c r="J357"/>
  <c r="J356"/>
  <c r="J355"/>
  <c r="J354"/>
  <c r="J351"/>
  <c r="J349"/>
  <c r="J348"/>
  <c r="J347"/>
  <c r="J342"/>
  <c r="J337"/>
  <c r="J336"/>
  <c r="J333"/>
  <c r="J330"/>
  <c r="J324"/>
  <c r="J323"/>
  <c r="J322"/>
  <c r="J319"/>
  <c r="J318"/>
  <c r="J316"/>
  <c r="J315"/>
  <c r="J313"/>
  <c r="J310"/>
  <c r="J304"/>
  <c r="J303"/>
  <c r="J302"/>
  <c r="J300"/>
  <c r="J293"/>
  <c r="J291"/>
  <c r="J290"/>
  <c r="J288"/>
  <c r="J287"/>
  <c r="J283"/>
  <c r="J281"/>
  <c r="J280"/>
  <c r="J279"/>
  <c r="J277"/>
  <c r="J276"/>
  <c r="J275"/>
  <c r="J274"/>
  <c r="J273"/>
  <c r="J267"/>
  <c r="J266"/>
  <c r="J265"/>
  <c r="J264"/>
  <c r="J263"/>
  <c r="J257"/>
  <c r="J256"/>
  <c r="J255"/>
  <c r="J254"/>
  <c r="J253"/>
  <c r="J252"/>
  <c r="J251"/>
  <c r="J250"/>
  <c r="J249"/>
  <c r="J246"/>
  <c r="J245"/>
  <c r="J244"/>
  <c r="J243"/>
  <c r="J242"/>
  <c r="J240"/>
  <c r="J239"/>
  <c r="J238"/>
  <c r="J236"/>
  <c r="J235"/>
  <c r="J234"/>
  <c r="J233"/>
  <c r="J229"/>
  <c r="J228"/>
  <c r="J227"/>
  <c r="J226"/>
  <c r="J224"/>
  <c r="J223"/>
  <c r="J222"/>
  <c r="J221"/>
  <c r="J220"/>
  <c r="J219"/>
  <c r="J218"/>
  <c r="J216"/>
  <c r="J214"/>
  <c r="J213"/>
  <c r="J212"/>
  <c r="J211"/>
  <c r="J210"/>
  <c r="J209"/>
  <c r="J207"/>
  <c r="J206"/>
  <c r="J205"/>
  <c r="J204"/>
  <c r="J201"/>
  <c r="J200"/>
  <c r="J199"/>
  <c r="J198"/>
  <c r="J197"/>
  <c r="J196"/>
  <c r="J195"/>
  <c r="J194"/>
  <c r="J193"/>
  <c r="J189"/>
  <c r="J186"/>
  <c r="J185"/>
  <c r="J184"/>
  <c r="J183"/>
  <c r="J182"/>
  <c r="J181"/>
  <c r="J180"/>
  <c r="J179"/>
  <c r="J177"/>
  <c r="J174"/>
  <c r="J171"/>
  <c r="J170"/>
  <c r="J168"/>
  <c r="J167"/>
  <c r="J166"/>
  <c r="J165"/>
  <c r="J164"/>
  <c r="J163"/>
  <c r="J162"/>
  <c r="J161"/>
  <c r="J160"/>
  <c r="J158"/>
  <c r="J156"/>
  <c r="J154"/>
  <c r="J153"/>
  <c r="J151"/>
  <c r="J150"/>
  <c r="J149"/>
  <c r="J148"/>
  <c r="J147"/>
  <c r="J146"/>
  <c r="J144"/>
  <c r="J143"/>
  <c r="J142"/>
  <c r="J141"/>
  <c r="J140"/>
  <c r="J139"/>
  <c r="J138"/>
  <c r="J137"/>
  <c r="J136"/>
  <c r="J135"/>
  <c r="J131"/>
  <c r="J130"/>
  <c r="J129"/>
  <c r="J126"/>
  <c r="J125"/>
  <c r="J122"/>
  <c r="J121"/>
  <c r="J120"/>
  <c r="J119"/>
  <c r="J118"/>
  <c r="J115"/>
  <c r="J114"/>
  <c r="J112"/>
  <c r="J106"/>
  <c r="J103"/>
  <c r="J99"/>
  <c r="J95"/>
  <c r="J93"/>
  <c r="J92"/>
  <c r="J88"/>
  <c r="J87"/>
  <c r="J84"/>
  <c r="J81"/>
  <c r="J79"/>
  <c r="J77"/>
  <c r="J76"/>
  <c r="J74"/>
  <c r="J73"/>
  <c r="J72"/>
  <c r="J71"/>
  <c r="J68"/>
  <c r="J67"/>
  <c r="J63"/>
  <c r="J60"/>
  <c r="J56"/>
  <c r="J55"/>
  <c r="J54"/>
  <c r="J53"/>
  <c r="J52"/>
  <c r="J48"/>
  <c r="J42"/>
  <c r="J40"/>
  <c r="J32"/>
  <c r="J31"/>
  <c r="J27"/>
  <c r="J26"/>
  <c r="J25"/>
  <c r="J24"/>
  <c r="J20"/>
  <c r="J19"/>
  <c r="J18"/>
  <c r="J17"/>
  <c r="J16"/>
  <c r="J15"/>
  <c r="J14"/>
  <c r="J13"/>
  <c r="J12"/>
  <c r="J11"/>
  <c r="J10"/>
  <c r="J9"/>
  <c r="J8"/>
  <c r="J7"/>
  <c r="J6"/>
  <c r="D105" i="23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7"/>
  <c r="D168"/>
  <c r="D169"/>
  <c r="D170"/>
  <c r="D171"/>
  <c r="D172"/>
  <c r="D173"/>
  <c r="D174"/>
  <c r="D175"/>
  <c r="D176"/>
  <c r="D99"/>
  <c r="D100"/>
  <c r="D101"/>
  <c r="D102"/>
  <c r="D103"/>
  <c r="D104"/>
  <c r="D97"/>
  <c r="D98"/>
  <c r="D96"/>
  <c r="D95"/>
  <c r="D94"/>
  <c r="D93"/>
  <c r="J43" i="12" l="1"/>
  <c r="J46"/>
  <c r="J51"/>
  <c r="J54"/>
  <c r="J59"/>
  <c r="J62"/>
  <c r="J67"/>
  <c r="J70"/>
  <c r="J75"/>
  <c r="J78"/>
  <c r="J83"/>
  <c r="J86"/>
  <c r="J91"/>
  <c r="J94"/>
  <c r="J99"/>
  <c r="T102"/>
  <c r="T114"/>
  <c r="T116"/>
  <c r="T130"/>
  <c r="T132"/>
  <c r="T146"/>
  <c r="T148"/>
  <c r="T112"/>
  <c r="T126"/>
  <c r="T128"/>
  <c r="T142"/>
  <c r="T144"/>
  <c r="T106"/>
  <c r="T108"/>
  <c r="T122"/>
  <c r="T124"/>
  <c r="T138"/>
  <c r="T140"/>
  <c r="T154"/>
  <c r="T156"/>
  <c r="S110"/>
  <c r="T110" s="1"/>
  <c r="J102"/>
  <c r="J106"/>
  <c r="J114"/>
  <c r="J118"/>
  <c r="J122"/>
  <c r="J126"/>
  <c r="J130"/>
  <c r="J134"/>
  <c r="J138"/>
  <c r="J142"/>
  <c r="J146"/>
  <c r="J150"/>
  <c r="J154"/>
  <c r="T15"/>
  <c r="T26"/>
  <c r="T29"/>
  <c r="T11"/>
  <c r="T22"/>
  <c r="T25"/>
  <c r="T38"/>
  <c r="T21"/>
  <c r="T34"/>
  <c r="T37"/>
  <c r="T39"/>
  <c r="S9"/>
  <c r="T9" s="1"/>
  <c r="S13"/>
  <c r="T13" s="1"/>
  <c r="J17"/>
  <c r="J21"/>
  <c r="S24"/>
  <c r="T24" s="1"/>
  <c r="J25"/>
  <c r="S28"/>
  <c r="T28" s="1"/>
  <c r="J29"/>
  <c r="S32"/>
  <c r="T32" s="1"/>
  <c r="J33"/>
  <c r="S36"/>
  <c r="T36" s="1"/>
  <c r="J37"/>
  <c r="I167" l="1"/>
  <c r="I176"/>
  <c r="I177"/>
  <c r="I178"/>
  <c r="D4" i="2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3"/>
  <c r="P183" i="12" l="1"/>
  <c r="O183"/>
  <c r="N183"/>
  <c r="P182"/>
  <c r="O182"/>
  <c r="N182"/>
  <c r="P181"/>
  <c r="O181"/>
  <c r="N181"/>
  <c r="P180"/>
  <c r="O180"/>
  <c r="N180"/>
  <c r="P179"/>
  <c r="O179"/>
  <c r="N179"/>
  <c r="S178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I183"/>
  <c r="J183" s="1"/>
  <c r="E176" i="23" s="1"/>
  <c r="G183" i="12"/>
  <c r="I182"/>
  <c r="S182" s="1"/>
  <c r="G182"/>
  <c r="I181"/>
  <c r="S181" s="1"/>
  <c r="G181"/>
  <c r="I180"/>
  <c r="S180" s="1"/>
  <c r="G180"/>
  <c r="I179"/>
  <c r="S179" s="1"/>
  <c r="G179"/>
  <c r="G178"/>
  <c r="J178" s="1"/>
  <c r="E171" i="23" s="1"/>
  <c r="G177" i="12"/>
  <c r="J177" s="1"/>
  <c r="E170" i="23" s="1"/>
  <c r="G176" i="12"/>
  <c r="I175"/>
  <c r="S175" s="1"/>
  <c r="G175"/>
  <c r="I174"/>
  <c r="S174" s="1"/>
  <c r="G174"/>
  <c r="I173"/>
  <c r="S173" s="1"/>
  <c r="G173"/>
  <c r="I172"/>
  <c r="S172" s="1"/>
  <c r="G172"/>
  <c r="I171"/>
  <c r="S171" s="1"/>
  <c r="G171"/>
  <c r="I170"/>
  <c r="S170" s="1"/>
  <c r="G170"/>
  <c r="I169"/>
  <c r="G169"/>
  <c r="I168"/>
  <c r="G168"/>
  <c r="S167"/>
  <c r="G167"/>
  <c r="I166"/>
  <c r="S166" s="1"/>
  <c r="G166"/>
  <c r="I165"/>
  <c r="S165" s="1"/>
  <c r="G165"/>
  <c r="I164"/>
  <c r="S164" s="1"/>
  <c r="G164"/>
  <c r="I163"/>
  <c r="S163" s="1"/>
  <c r="G163"/>
  <c r="I162"/>
  <c r="S162" s="1"/>
  <c r="G162"/>
  <c r="I161"/>
  <c r="J161" s="1"/>
  <c r="E154" i="23" s="1"/>
  <c r="G161" i="12"/>
  <c r="I160"/>
  <c r="G160"/>
  <c r="I159"/>
  <c r="S159" s="1"/>
  <c r="G159"/>
  <c r="I158"/>
  <c r="S158" s="1"/>
  <c r="G158"/>
  <c r="I157"/>
  <c r="S157" s="1"/>
  <c r="G157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Q57" s="1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E93" i="23"/>
  <c r="S97" i="12"/>
  <c r="S96"/>
  <c r="S95"/>
  <c r="S93"/>
  <c r="S92"/>
  <c r="S89"/>
  <c r="S88"/>
  <c r="E81" i="23"/>
  <c r="S85" i="12"/>
  <c r="E77" i="23"/>
  <c r="S81" i="12"/>
  <c r="S80"/>
  <c r="S79"/>
  <c r="S77"/>
  <c r="S76"/>
  <c r="S73"/>
  <c r="S72"/>
  <c r="E65" i="23"/>
  <c r="S69" i="12"/>
  <c r="E61" i="23"/>
  <c r="S65" i="12"/>
  <c r="S64"/>
  <c r="S63"/>
  <c r="S61"/>
  <c r="S60"/>
  <c r="S57"/>
  <c r="S56"/>
  <c r="S53"/>
  <c r="E46" i="23"/>
  <c r="S49" i="12"/>
  <c r="S48"/>
  <c r="S47"/>
  <c r="E40" i="23"/>
  <c r="S45" i="12"/>
  <c r="S44"/>
  <c r="S41"/>
  <c r="S40"/>
  <c r="J181" l="1"/>
  <c r="E174" i="23" s="1"/>
  <c r="Q43" i="12"/>
  <c r="Q40"/>
  <c r="T40" s="1"/>
  <c r="J165"/>
  <c r="E158" i="23" s="1"/>
  <c r="J169" i="12"/>
  <c r="E162" i="23" s="1"/>
  <c r="Q158" i="12"/>
  <c r="T158" s="1"/>
  <c r="Q166"/>
  <c r="T166" s="1"/>
  <c r="Q175"/>
  <c r="T175" s="1"/>
  <c r="E50" i="23"/>
  <c r="E52"/>
  <c r="Q59" i="12"/>
  <c r="Q83"/>
  <c r="E45" i="23"/>
  <c r="E49"/>
  <c r="E51"/>
  <c r="E54"/>
  <c r="E56"/>
  <c r="E62"/>
  <c r="E72"/>
  <c r="E78"/>
  <c r="Q69" i="12"/>
  <c r="T69" s="1"/>
  <c r="Q85"/>
  <c r="T85" s="1"/>
  <c r="J158"/>
  <c r="E151" i="23" s="1"/>
  <c r="J166" i="12"/>
  <c r="E159" i="23" s="1"/>
  <c r="J182" i="12"/>
  <c r="E175" i="23" s="1"/>
  <c r="Q157" i="12"/>
  <c r="T157" s="1"/>
  <c r="Q165"/>
  <c r="T165" s="1"/>
  <c r="Q66"/>
  <c r="Q75"/>
  <c r="Q87"/>
  <c r="Q91"/>
  <c r="E70" i="23"/>
  <c r="Q41" i="12"/>
  <c r="E38" i="23"/>
  <c r="E82"/>
  <c r="E84"/>
  <c r="Q53" i="12"/>
  <c r="T53" s="1"/>
  <c r="Q56"/>
  <c r="T56" s="1"/>
  <c r="Q82"/>
  <c r="Q99"/>
  <c r="J168"/>
  <c r="E161" i="23" s="1"/>
  <c r="Q160" i="12"/>
  <c r="Q164"/>
  <c r="T164" s="1"/>
  <c r="T41"/>
  <c r="J160"/>
  <c r="E153" i="23" s="1"/>
  <c r="Q167" i="12"/>
  <c r="T167" s="1"/>
  <c r="Q50"/>
  <c r="Q67"/>
  <c r="Q71"/>
  <c r="E83" i="23"/>
  <c r="Q51" i="12"/>
  <c r="Q55"/>
  <c r="Q72"/>
  <c r="T72" s="1"/>
  <c r="Q98"/>
  <c r="Q159"/>
  <c r="T159" s="1"/>
  <c r="Q168"/>
  <c r="Q172"/>
  <c r="T172" s="1"/>
  <c r="Q173"/>
  <c r="T173" s="1"/>
  <c r="E39" i="23"/>
  <c r="E67"/>
  <c r="Q42" i="12"/>
  <c r="Q47"/>
  <c r="T47" s="1"/>
  <c r="E34" i="23"/>
  <c r="E36"/>
  <c r="E55"/>
  <c r="E66"/>
  <c r="E68"/>
  <c r="E87"/>
  <c r="Q45" i="12"/>
  <c r="Q49"/>
  <c r="Q61"/>
  <c r="T61" s="1"/>
  <c r="Q65"/>
  <c r="T65" s="1"/>
  <c r="Q77"/>
  <c r="T77" s="1"/>
  <c r="Q81"/>
  <c r="T81" s="1"/>
  <c r="Q93"/>
  <c r="T93" s="1"/>
  <c r="Q97"/>
  <c r="T97" s="1"/>
  <c r="J157"/>
  <c r="E150" i="23" s="1"/>
  <c r="J159" i="12"/>
  <c r="E152" i="23" s="1"/>
  <c r="J173" i="12"/>
  <c r="E166" i="23" s="1"/>
  <c r="J175" i="12"/>
  <c r="E168" i="23" s="1"/>
  <c r="S161" i="12"/>
  <c r="Q163"/>
  <c r="T163" s="1"/>
  <c r="S169"/>
  <c r="Q171"/>
  <c r="T171" s="1"/>
  <c r="T45"/>
  <c r="T49"/>
  <c r="E86" i="23"/>
  <c r="E88"/>
  <c r="J174" i="12"/>
  <c r="E167" i="23" s="1"/>
  <c r="J176" i="12"/>
  <c r="E169" i="23" s="1"/>
  <c r="E71"/>
  <c r="Q73" i="12"/>
  <c r="T73" s="1"/>
  <c r="Q88"/>
  <c r="T88" s="1"/>
  <c r="Q89"/>
  <c r="T89" s="1"/>
  <c r="J167"/>
  <c r="E160" i="23" s="1"/>
  <c r="Q174" i="12"/>
  <c r="T174" s="1"/>
  <c r="E35" i="23"/>
  <c r="Q48" i="12"/>
  <c r="T48" s="1"/>
  <c r="Q58"/>
  <c r="Q63"/>
  <c r="T63" s="1"/>
  <c r="Q64"/>
  <c r="T64" s="1"/>
  <c r="Q74"/>
  <c r="Q79"/>
  <c r="T79" s="1"/>
  <c r="Q80"/>
  <c r="T80" s="1"/>
  <c r="Q90"/>
  <c r="Q95"/>
  <c r="T95" s="1"/>
  <c r="Q96"/>
  <c r="T96" s="1"/>
  <c r="Q161"/>
  <c r="Q162"/>
  <c r="T162" s="1"/>
  <c r="Q169"/>
  <c r="Q170"/>
  <c r="T170" s="1"/>
  <c r="T57"/>
  <c r="E37" i="23"/>
  <c r="E42"/>
  <c r="E44"/>
  <c r="E53"/>
  <c r="E58"/>
  <c r="E60"/>
  <c r="E69"/>
  <c r="E74"/>
  <c r="E76"/>
  <c r="E85"/>
  <c r="E90"/>
  <c r="E92"/>
  <c r="S43" i="12"/>
  <c r="S51"/>
  <c r="S52"/>
  <c r="S59"/>
  <c r="S67"/>
  <c r="S68"/>
  <c r="S75"/>
  <c r="S83"/>
  <c r="S84"/>
  <c r="S91"/>
  <c r="S99"/>
  <c r="J162"/>
  <c r="E155" i="23" s="1"/>
  <c r="J164" i="12"/>
  <c r="E157" i="23" s="1"/>
  <c r="J170" i="12"/>
  <c r="E163" i="23" s="1"/>
  <c r="J172" i="12"/>
  <c r="E165" i="23" s="1"/>
  <c r="J180" i="12"/>
  <c r="E173" i="23" s="1"/>
  <c r="S176" i="12"/>
  <c r="S177"/>
  <c r="S183"/>
  <c r="S42"/>
  <c r="S50"/>
  <c r="S58"/>
  <c r="S66"/>
  <c r="S74"/>
  <c r="S82"/>
  <c r="S90"/>
  <c r="S98"/>
  <c r="S160"/>
  <c r="S168"/>
  <c r="E47" i="23"/>
  <c r="E63"/>
  <c r="E79"/>
  <c r="Q70" i="12"/>
  <c r="S71"/>
  <c r="T71" s="1"/>
  <c r="Q86"/>
  <c r="S87"/>
  <c r="Q94"/>
  <c r="Q46"/>
  <c r="Q54"/>
  <c r="S55"/>
  <c r="Q62"/>
  <c r="Q78"/>
  <c r="E41" i="23"/>
  <c r="E43"/>
  <c r="E48"/>
  <c r="E57"/>
  <c r="E59"/>
  <c r="E64"/>
  <c r="E73"/>
  <c r="E75"/>
  <c r="E80"/>
  <c r="E89"/>
  <c r="E91"/>
  <c r="Q44" i="12"/>
  <c r="T44" s="1"/>
  <c r="S46"/>
  <c r="Q52"/>
  <c r="S54"/>
  <c r="Q60"/>
  <c r="T60" s="1"/>
  <c r="S62"/>
  <c r="Q68"/>
  <c r="S70"/>
  <c r="Q76"/>
  <c r="T76" s="1"/>
  <c r="S78"/>
  <c r="Q84"/>
  <c r="S86"/>
  <c r="Q92"/>
  <c r="T92" s="1"/>
  <c r="S94"/>
  <c r="J163"/>
  <c r="E156" i="23" s="1"/>
  <c r="J171" i="12"/>
  <c r="E164" i="23" s="1"/>
  <c r="J179" i="12"/>
  <c r="E172" i="23" s="1"/>
  <c r="Q176" i="12"/>
  <c r="Q177"/>
  <c r="Q178"/>
  <c r="T178" s="1"/>
  <c r="Q179"/>
  <c r="T179" s="1"/>
  <c r="Q180"/>
  <c r="T180" s="1"/>
  <c r="Q181"/>
  <c r="T181" s="1"/>
  <c r="Q182"/>
  <c r="T182" s="1"/>
  <c r="Q183"/>
  <c r="T87" l="1"/>
  <c r="T43"/>
  <c r="T160"/>
  <c r="T82"/>
  <c r="T59"/>
  <c r="T91"/>
  <c r="T66"/>
  <c r="T75"/>
  <c r="T161"/>
  <c r="T50"/>
  <c r="T55"/>
  <c r="T68"/>
  <c r="T52"/>
  <c r="T99"/>
  <c r="T83"/>
  <c r="T183"/>
  <c r="T98"/>
  <c r="T42"/>
  <c r="T67"/>
  <c r="T51"/>
  <c r="T168"/>
  <c r="T58"/>
  <c r="T176"/>
  <c r="T54"/>
  <c r="T90"/>
  <c r="T78"/>
  <c r="T70"/>
  <c r="T74"/>
  <c r="T177"/>
  <c r="T169"/>
  <c r="T94"/>
  <c r="T84"/>
  <c r="T62"/>
  <c r="T46"/>
  <c r="T86"/>
  <c r="E149" i="23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3"/>
  <c r="E5" l="1"/>
  <c r="E21"/>
  <c r="E19"/>
  <c r="E10"/>
  <c r="E26"/>
  <c r="E12"/>
  <c r="E11"/>
  <c r="E13"/>
  <c r="E18"/>
  <c r="E20"/>
  <c r="E27"/>
  <c r="E29"/>
  <c r="E4"/>
  <c r="E28"/>
  <c r="E6"/>
  <c r="E8"/>
  <c r="E14"/>
  <c r="E16"/>
  <c r="E22"/>
  <c r="E24"/>
  <c r="E30"/>
  <c r="E32"/>
  <c r="E7"/>
  <c r="E9"/>
  <c r="E15"/>
  <c r="E17"/>
  <c r="E23"/>
  <c r="E25"/>
  <c r="E31"/>
  <c r="E33"/>
</calcChain>
</file>

<file path=xl/comments1.xml><?xml version="1.0" encoding="utf-8"?>
<comments xmlns="http://schemas.openxmlformats.org/spreadsheetml/2006/main">
  <authors>
    <author>ZhanaevVB</author>
  </authors>
  <commentList>
    <comment ref="I98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Ф№3</t>
        </r>
      </text>
    </comment>
    <comment ref="I110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Ф№5</t>
        </r>
      </text>
    </comment>
    <comment ref="I111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Ф№5 подключен к ячейке Ф№6</t>
        </r>
      </text>
    </comment>
    <comment ref="I113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Ф№9 подключен к ячейке Ф№10</t>
        </r>
      </text>
    </comment>
  </commentList>
</comments>
</file>

<file path=xl/sharedStrings.xml><?xml version="1.0" encoding="utf-8"?>
<sst xmlns="http://schemas.openxmlformats.org/spreadsheetml/2006/main" count="17553" uniqueCount="2508">
  <si>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</si>
  <si>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</si>
  <si>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</si>
  <si>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</si>
  <si>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</si>
  <si>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</si>
  <si>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</si>
  <si>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</si>
  <si>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</si>
  <si>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</si>
  <si>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</si>
  <si>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</si>
  <si>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</si>
  <si>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</si>
  <si>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</si>
  <si>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</si>
  <si>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</si>
  <si>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</si>
  <si>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</si>
  <si>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</si>
  <si>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</si>
  <si>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</si>
  <si>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</si>
  <si>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</si>
  <si>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</si>
  <si>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</si>
  <si>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</si>
  <si>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</si>
  <si>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</si>
  <si>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</si>
  <si>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</si>
  <si>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</si>
  <si>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</si>
  <si>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</si>
  <si>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</si>
  <si>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</si>
  <si>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</si>
  <si>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</si>
  <si>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</si>
  <si>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</si>
  <si>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</si>
  <si>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</si>
  <si>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</si>
  <si>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</si>
  <si>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</si>
  <si>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</si>
  <si>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</si>
  <si>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</si>
  <si>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</si>
  <si>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</si>
  <si>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</si>
  <si>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</si>
  <si>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</si>
  <si>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</si>
  <si>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</si>
  <si>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</si>
  <si>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</si>
  <si>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</si>
  <si>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</si>
  <si>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</si>
  <si>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</si>
  <si>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</si>
  <si>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</si>
  <si>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</si>
  <si>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</si>
  <si>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</si>
  <si>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</si>
  <si>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</si>
  <si>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</si>
  <si>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</si>
  <si>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</si>
  <si>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</si>
  <si>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</si>
  <si>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</si>
  <si>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</si>
  <si>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</si>
  <si>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</si>
  <si>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</si>
  <si>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</si>
  <si>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</si>
  <si>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</si>
  <si>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</si>
  <si>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</si>
  <si>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</si>
  <si>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</si>
  <si>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</si>
  <si>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</si>
  <si>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</si>
  <si>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</si>
  <si>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</si>
  <si>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</si>
  <si>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</si>
  <si>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</si>
  <si>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</si>
  <si>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</si>
  <si>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</si>
  <si>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</si>
  <si>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</si>
  <si>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</si>
  <si>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</si>
  <si>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</si>
  <si>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</si>
  <si>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</si>
  <si>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</si>
  <si>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</si>
  <si>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</si>
  <si>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</si>
  <si>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</si>
  <si>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</si>
  <si>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</si>
  <si>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</si>
  <si>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</si>
  <si>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</si>
  <si>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</si>
  <si>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</si>
  <si>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</si>
  <si>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</si>
  <si>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</si>
  <si>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</si>
  <si>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</si>
  <si>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</si>
  <si>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</si>
  <si>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</si>
  <si>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</si>
  <si>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</si>
  <si>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</si>
  <si>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</si>
  <si>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</si>
  <si>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</si>
  <si>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</si>
  <si>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</si>
  <si>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</si>
  <si>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</si>
  <si>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</si>
  <si>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</si>
  <si>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</si>
  <si>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</si>
  <si>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</si>
  <si>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6,3+2,5</t>
  </si>
  <si>
    <t>10+6,3</t>
  </si>
  <si>
    <t>6,3+10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</si>
  <si>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</si>
  <si>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</si>
  <si>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</si>
  <si>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</si>
  <si>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</si>
  <si>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</si>
  <si>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</si>
  <si>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</si>
  <si>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1965/1968</t>
  </si>
  <si>
    <t>4</t>
  </si>
  <si>
    <t>2*400</t>
  </si>
  <si>
    <t>Район</t>
  </si>
  <si>
    <t>открыт</t>
  </si>
  <si>
    <t>2*250</t>
  </si>
  <si>
    <t>г. Павлодар</t>
  </si>
  <si>
    <t>Павлодарский район</t>
  </si>
  <si>
    <t>ГПЭС</t>
  </si>
  <si>
    <t>ПС-110/10кВ Усольская</t>
  </si>
  <si>
    <t>1977/1978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</si>
  <si>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</si>
  <si>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</si>
  <si>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</si>
  <si>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</si>
  <si>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</si>
  <si>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</si>
  <si>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</si>
  <si>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</si>
  <si>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</si>
  <si>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</si>
  <si>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Снижение напряжения в конце ЛЭП на величину, превышающую нормально допустимое отклонение напряжения в соответствии с ГОСТ 13109-97.</t>
  </si>
  <si>
    <t>ВЛ 35 кВ № 51 «Качиры 2 – Бобровка»  - 42,950</t>
  </si>
  <si>
    <t>АС 95</t>
  </si>
  <si>
    <t xml:space="preserve">Ограничения могут быть сняты после ввода в
эксплуатацию возобновляемых источников
электроэнергии (ВИЭ). </t>
  </si>
  <si>
    <t>реконструкция сетей 0,4-10кВ  Усольского микрорайона с переводом нагрузки с ПС "Правобережная" на ПС "Усольская"</t>
  </si>
  <si>
    <t>2*630</t>
  </si>
  <si>
    <t>2*160</t>
  </si>
  <si>
    <t>2*180</t>
  </si>
  <si>
    <t>2*320</t>
  </si>
  <si>
    <t>После реконструкция сетей 0,4-10кВ  Усольского микрорайона с переводом нагрузки с ПС "Правобережная" на ПС "Усольская"</t>
  </si>
  <si>
    <t>После строительства ПС</t>
  </si>
  <si>
    <t>фидер 10кВ №14 ПС "Восточная городская" 110/10кВ</t>
  </si>
  <si>
    <t>1050</t>
  </si>
  <si>
    <t>2*1000</t>
  </si>
  <si>
    <t>1162</t>
  </si>
  <si>
    <t>АС-70</t>
  </si>
  <si>
    <t>АС-95</t>
  </si>
  <si>
    <t xml:space="preserve">2021г., после строительства  РП-ТП №11 </t>
  </si>
  <si>
    <t>Отсутствие свободных мощностей</t>
  </si>
  <si>
    <t>Реконструкция распределитьльных сетей 10кВ</t>
  </si>
  <si>
    <t xml:space="preserve">с.Захаровка        </t>
  </si>
  <si>
    <t>Железинский</t>
  </si>
  <si>
    <t>Железинский РЭС</t>
  </si>
  <si>
    <t>с.Захаровка</t>
  </si>
  <si>
    <t xml:space="preserve">с.Комаровка </t>
  </si>
  <si>
    <t>с.Комаровка</t>
  </si>
  <si>
    <t xml:space="preserve">с.Железинка   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</si>
  <si>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</si>
  <si>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</si>
  <si>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</si>
  <si>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</si>
  <si>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</si>
  <si>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</si>
  <si>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 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</si>
  <si>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</si>
  <si>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</si>
  <si>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</si>
  <si>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</si>
  <si>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</si>
  <si>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 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</si>
  <si>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</si>
  <si>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</si>
  <si>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</si>
  <si>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</si>
  <si>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с.Груздевка  </t>
  </si>
  <si>
    <t xml:space="preserve">с.Большевик   </t>
  </si>
  <si>
    <t xml:space="preserve">с.Большевик  </t>
  </si>
  <si>
    <t xml:space="preserve">с.Раздельное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</si>
  <si>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</si>
  <si>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</si>
  <si>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</si>
  <si>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</si>
  <si>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</si>
  <si>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</si>
  <si>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</si>
  <si>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>с.Крупское</t>
  </si>
  <si>
    <t xml:space="preserve">с.Крупское  </t>
  </si>
  <si>
    <t xml:space="preserve">с.Лесное  </t>
  </si>
  <si>
    <t>с.Ескара</t>
  </si>
  <si>
    <t xml:space="preserve">с.Ескара </t>
  </si>
  <si>
    <t xml:space="preserve">с.Ескара  </t>
  </si>
  <si>
    <t xml:space="preserve">с.Жанажулдыз   </t>
  </si>
  <si>
    <t>с.Жанабет</t>
  </si>
  <si>
    <t>с.Екишок</t>
  </si>
  <si>
    <t xml:space="preserve">с.Екишок   </t>
  </si>
  <si>
    <t>с.Жамбул</t>
  </si>
  <si>
    <t>с.Озерное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</si>
  <si>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</si>
  <si>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</si>
  <si>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</si>
  <si>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</si>
  <si>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</si>
  <si>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</si>
  <si>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</si>
  <si>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</si>
  <si>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</si>
  <si>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</si>
  <si>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>с.Жолтаптык</t>
  </si>
  <si>
    <t xml:space="preserve">с.Жолтаптык      </t>
  </si>
  <si>
    <t xml:space="preserve">с.Красновка    </t>
  </si>
  <si>
    <t xml:space="preserve">с.Веселая Роща      </t>
  </si>
  <si>
    <t xml:space="preserve">с.Веселая Роща  </t>
  </si>
  <si>
    <t xml:space="preserve">с.Славяновка     </t>
  </si>
  <si>
    <t xml:space="preserve">с.Славяновка    </t>
  </si>
  <si>
    <t xml:space="preserve">с.Жанаберлык  </t>
  </si>
  <si>
    <t xml:space="preserve">с.Дюсеке   </t>
  </si>
  <si>
    <t xml:space="preserve">с.Актау    </t>
  </si>
  <si>
    <t xml:space="preserve">с.Актау </t>
  </si>
  <si>
    <t xml:space="preserve">с.Актау  </t>
  </si>
  <si>
    <t>с.Мичурино</t>
  </si>
  <si>
    <t>Павлодарский</t>
  </si>
  <si>
    <t>Павлодарский РЭС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</si>
  <si>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</si>
  <si>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</si>
  <si>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</si>
  <si>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</si>
  <si>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</si>
  <si>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</si>
  <si>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</si>
  <si>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</si>
  <si>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</si>
  <si>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</si>
  <si>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</si>
  <si>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</si>
  <si>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</si>
  <si>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</si>
  <si>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</si>
  <si>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</si>
  <si>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</si>
  <si>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</si>
  <si>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</si>
  <si>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</si>
  <si>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</si>
  <si>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</si>
  <si>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</si>
  <si>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</si>
  <si>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</si>
  <si>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</si>
  <si>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</si>
  <si>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</si>
  <si>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</si>
  <si>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</si>
  <si>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</si>
  <si>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</si>
  <si>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</si>
  <si>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</si>
  <si>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</si>
  <si>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</si>
  <si>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</si>
  <si>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</si>
  <si>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</si>
  <si>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</si>
  <si>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</si>
  <si>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</si>
  <si>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</si>
  <si>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</si>
  <si>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</si>
  <si>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</si>
  <si>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</si>
  <si>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</si>
  <si>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</si>
  <si>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</si>
  <si>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</si>
  <si>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</si>
  <si>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</si>
  <si>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</si>
  <si>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</si>
  <si>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</si>
  <si>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</si>
  <si>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</si>
  <si>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</si>
  <si>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</si>
  <si>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</si>
  <si>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</si>
  <si>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</si>
  <si>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</si>
  <si>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</si>
  <si>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</si>
  <si>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</si>
  <si>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</si>
  <si>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</si>
  <si>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</si>
  <si>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</si>
  <si>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</si>
  <si>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</si>
  <si>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</si>
  <si>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</si>
  <si>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</si>
  <si>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</si>
  <si>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</si>
  <si>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</si>
  <si>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</si>
  <si>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</si>
  <si>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</si>
  <si>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</si>
  <si>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</si>
  <si>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</si>
  <si>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</si>
  <si>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</si>
  <si>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</si>
  <si>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</si>
  <si>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</si>
  <si>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</si>
  <si>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</si>
  <si>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</si>
  <si>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</si>
  <si>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</si>
  <si>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</si>
  <si>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</si>
  <si>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</si>
  <si>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</si>
  <si>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</si>
  <si>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</si>
  <si>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</si>
  <si>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</si>
  <si>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</si>
  <si>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</si>
  <si>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</si>
  <si>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</si>
  <si>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</si>
  <si>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</si>
  <si>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</si>
  <si>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</si>
  <si>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</si>
  <si>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</si>
  <si>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</si>
  <si>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</si>
  <si>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</si>
  <si>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</si>
  <si>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</si>
  <si>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</si>
  <si>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</si>
  <si>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</si>
  <si>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</si>
  <si>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</si>
  <si>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</si>
  <si>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</si>
  <si>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</si>
  <si>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</si>
  <si>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</si>
  <si>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</si>
  <si>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</si>
  <si>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</si>
  <si>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</si>
  <si>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</si>
  <si>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</si>
  <si>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</si>
  <si>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</si>
  <si>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</si>
  <si>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</si>
  <si>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</si>
  <si>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</si>
  <si>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</si>
  <si>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</si>
  <si>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</si>
  <si>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</si>
  <si>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</si>
  <si>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</si>
  <si>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</si>
  <si>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</si>
  <si>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</si>
  <si>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</si>
  <si>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</si>
  <si>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</si>
  <si>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</si>
  <si>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</si>
  <si>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</si>
  <si>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</si>
  <si>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</si>
  <si>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</si>
  <si>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71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</si>
  <si>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</si>
  <si>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</si>
  <si>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</si>
  <si>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</si>
  <si>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</si>
  <si>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</si>
  <si>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</si>
  <si>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</si>
  <si>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Успенский РЭС</t>
  </si>
  <si>
    <t>89</t>
  </si>
  <si>
    <t>с.Белоусовка</t>
  </si>
  <si>
    <t>160</t>
  </si>
  <si>
    <t>630</t>
  </si>
  <si>
    <t>с.Успенка</t>
  </si>
  <si>
    <t>96(вед)</t>
  </si>
  <si>
    <t>95(вед)</t>
  </si>
  <si>
    <t>93(вед)</t>
  </si>
  <si>
    <t>400</t>
  </si>
  <si>
    <t>250</t>
  </si>
  <si>
    <t>94(вед)</t>
  </si>
  <si>
    <t>61(вед)</t>
  </si>
  <si>
    <t>150</t>
  </si>
  <si>
    <t>44(вед)</t>
  </si>
  <si>
    <t>41а(вед)</t>
  </si>
  <si>
    <t>200</t>
  </si>
  <si>
    <t>140</t>
  </si>
  <si>
    <t>125</t>
  </si>
  <si>
    <t>с.Белоцерковка</t>
  </si>
  <si>
    <t>с.Ковалевка</t>
  </si>
  <si>
    <t>36а</t>
  </si>
  <si>
    <t>1(вед)</t>
  </si>
  <si>
    <t>п.Радужное</t>
  </si>
  <si>
    <t>с.Равнополь</t>
  </si>
  <si>
    <t>с.Константиновка</t>
  </si>
  <si>
    <t>ТП-2</t>
  </si>
  <si>
    <t>180</t>
  </si>
  <si>
    <t>300</t>
  </si>
  <si>
    <t>с.Темиряэево</t>
  </si>
  <si>
    <t>350</t>
  </si>
  <si>
    <t>с.Ольжовка</t>
  </si>
  <si>
    <t>с.Ольгино</t>
  </si>
  <si>
    <t>280</t>
  </si>
  <si>
    <t>90</t>
  </si>
  <si>
    <t>с. Екатеринославка</t>
  </si>
  <si>
    <t>9(вед)</t>
  </si>
  <si>
    <t>с.Богатырь</t>
  </si>
  <si>
    <t>с.Каратай</t>
  </si>
  <si>
    <t>с.Павловка</t>
  </si>
  <si>
    <t>315</t>
  </si>
  <si>
    <t>с.Вознесенка</t>
  </si>
  <si>
    <t>7(вед)</t>
  </si>
  <si>
    <t>с.Чистополь</t>
  </si>
  <si>
    <t>12(вед)</t>
  </si>
  <si>
    <t>170</t>
  </si>
  <si>
    <t>с.Надаровка</t>
  </si>
  <si>
    <t>190</t>
  </si>
  <si>
    <t>с.Милорадовка</t>
  </si>
  <si>
    <t>с.Галицкое</t>
  </si>
  <si>
    <t>3(вед)</t>
  </si>
  <si>
    <t>2(вед)</t>
  </si>
  <si>
    <t>с.Новопокровка</t>
  </si>
  <si>
    <t>с.Дмитриевка</t>
  </si>
  <si>
    <t>п.Журавлевка</t>
  </si>
  <si>
    <t>с.Ульяновка</t>
  </si>
  <si>
    <t>Лебяжинский РЭС</t>
  </si>
  <si>
    <t>28А</t>
  </si>
  <si>
    <t>Качирский РЭС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</si>
  <si>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</si>
  <si>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</si>
  <si>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</si>
  <si>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</si>
  <si>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</si>
  <si>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</si>
  <si>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</si>
  <si>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</si>
  <si>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</si>
  <si>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</si>
  <si>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</si>
  <si>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</si>
  <si>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</si>
  <si>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</si>
  <si>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</si>
  <si>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</si>
  <si>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</si>
  <si>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</si>
  <si>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</si>
  <si>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</si>
  <si>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</si>
  <si>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</si>
  <si>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</si>
  <si>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</si>
  <si>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</si>
  <si>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с.Зеленая роща</t>
  </si>
  <si>
    <t>160+250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</si>
  <si>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</si>
  <si>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</si>
  <si>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</si>
  <si>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</si>
  <si>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</si>
  <si>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</si>
  <si>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</si>
  <si>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</si>
  <si>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</si>
  <si>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с.Федоровка</t>
  </si>
  <si>
    <t>с.Благовещенка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</si>
  <si>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</si>
  <si>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</si>
  <si>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</si>
  <si>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</si>
  <si>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</si>
  <si>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</si>
  <si>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</si>
  <si>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</si>
  <si>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</si>
  <si>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</si>
  <si>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</si>
  <si>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</si>
  <si>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</si>
  <si>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</si>
  <si>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</si>
  <si>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</si>
  <si>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с.Актогай</t>
  </si>
  <si>
    <t>Актогайский</t>
  </si>
  <si>
    <t>Актогайский РЭС</t>
  </si>
  <si>
    <t>с.Приреченское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</si>
  <si>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</si>
  <si>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</si>
  <si>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</si>
  <si>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</si>
  <si>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</si>
  <si>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</si>
  <si>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</si>
  <si>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</si>
  <si>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</si>
  <si>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</si>
  <si>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</si>
  <si>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</si>
  <si>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</si>
  <si>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1а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</si>
  <si>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</si>
  <si>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</si>
  <si>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</si>
  <si>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</si>
  <si>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</si>
  <si>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</si>
  <si>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с.Каракуга</t>
  </si>
  <si>
    <t>с.Акжол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</si>
  <si>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</si>
  <si>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</si>
  <si>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</si>
  <si>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</si>
  <si>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</si>
  <si>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</si>
  <si>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с.Шокпар</t>
  </si>
  <si>
    <t>с.Жолболды</t>
  </si>
  <si>
    <t>Отгон</t>
  </si>
  <si>
    <t>с.Шиликты</t>
  </si>
  <si>
    <t>с.Кырык-уй</t>
  </si>
  <si>
    <t>с.Большой Акжар</t>
  </si>
  <si>
    <t>Майский район</t>
  </si>
  <si>
    <t>Майский РЭС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</si>
  <si>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</si>
  <si>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</si>
  <si>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</si>
  <si>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</si>
  <si>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</si>
  <si>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</si>
  <si>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</si>
  <si>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</si>
  <si>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</si>
  <si>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</si>
  <si>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</si>
  <si>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</si>
  <si>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</si>
  <si>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</si>
  <si>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Аксуский район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</si>
  <si>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</si>
  <si>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</si>
  <si>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</si>
  <si>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</si>
  <si>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</si>
  <si>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</si>
  <si>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</si>
  <si>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</si>
  <si>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</si>
  <si>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</si>
  <si>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</si>
  <si>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</si>
  <si>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</si>
  <si>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</si>
  <si>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</si>
  <si>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</si>
  <si>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</si>
  <si>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</si>
  <si>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</si>
  <si>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</si>
  <si>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</si>
  <si>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</si>
  <si>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</si>
  <si>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</si>
  <si>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</si>
  <si>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</si>
  <si>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</si>
  <si>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</si>
  <si>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</si>
  <si>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</si>
  <si>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</si>
  <si>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г.Аксу</t>
  </si>
  <si>
    <t>КТП-16</t>
  </si>
  <si>
    <t>КТП-17</t>
  </si>
  <si>
    <t>КТП-20</t>
  </si>
  <si>
    <t>КТП-ДРСУ</t>
  </si>
  <si>
    <t>КТП-31</t>
  </si>
  <si>
    <t>КТП-32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</si>
  <si>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</si>
  <si>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</si>
  <si>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</si>
  <si>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</si>
  <si>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</si>
  <si>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</si>
  <si>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</si>
  <si>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</si>
  <si>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</si>
  <si>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</si>
  <si>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</si>
  <si>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п.Аксу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</si>
  <si>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</si>
  <si>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</si>
  <si>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</si>
  <si>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</si>
  <si>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</si>
  <si>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</si>
  <si>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</si>
  <si>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</si>
  <si>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</si>
  <si>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</si>
  <si>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</si>
  <si>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</si>
  <si>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</si>
  <si>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</si>
  <si>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</si>
  <si>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</si>
  <si>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</si>
  <si>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</si>
  <si>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</si>
  <si>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</si>
  <si>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</si>
  <si>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</si>
  <si>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</si>
  <si>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</si>
  <si>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</si>
  <si>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</si>
  <si>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</si>
  <si>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</si>
  <si>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</si>
  <si>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</si>
  <si>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</si>
  <si>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</si>
  <si>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</si>
  <si>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</si>
  <si>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</si>
  <si>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</si>
  <si>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</si>
  <si>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</si>
  <si>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</si>
  <si>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</si>
  <si>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</si>
  <si>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</si>
  <si>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</si>
  <si>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</si>
  <si>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</si>
  <si>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</si>
  <si>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</si>
  <si>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</si>
  <si>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</si>
  <si>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</si>
  <si>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</si>
  <si>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</si>
  <si>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</si>
  <si>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</si>
  <si>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</si>
  <si>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</si>
  <si>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</si>
  <si>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</si>
  <si>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</si>
  <si>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</si>
  <si>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</si>
  <si>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</si>
  <si>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</si>
  <si>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</si>
  <si>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</si>
  <si>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</si>
  <si>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</si>
  <si>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</si>
  <si>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</si>
  <si>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</si>
  <si>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</si>
  <si>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</si>
  <si>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</si>
  <si>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</si>
  <si>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</si>
  <si>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</si>
  <si>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</si>
  <si>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</si>
  <si>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</si>
  <si>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</si>
  <si>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</si>
  <si>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</si>
  <si>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</si>
  <si>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</si>
  <si>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</si>
  <si>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</si>
  <si>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</si>
  <si>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</si>
  <si>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пром.зона Аксу2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</si>
  <si>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</si>
  <si>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</si>
  <si>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</si>
  <si>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</si>
  <si>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</si>
  <si>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</si>
  <si>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</si>
  <si>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</si>
  <si>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</si>
  <si>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</si>
  <si>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КТП-5П</t>
  </si>
  <si>
    <t>КТП-6П</t>
  </si>
  <si>
    <t>с. Иртышск</t>
  </si>
  <si>
    <t>Иртышский район</t>
  </si>
  <si>
    <t>Иртышский РЭС</t>
  </si>
  <si>
    <t>86</t>
  </si>
  <si>
    <t>115</t>
  </si>
  <si>
    <t>98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</si>
  <si>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</si>
  <si>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</si>
  <si>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</si>
  <si>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</si>
  <si>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</si>
  <si>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</si>
  <si>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</si>
  <si>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</si>
  <si>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121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</si>
  <si>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</si>
  <si>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</si>
  <si>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</si>
  <si>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</si>
  <si>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</si>
  <si>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</si>
  <si>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</si>
  <si>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</si>
  <si>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</si>
  <si>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</si>
  <si>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</si>
  <si>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</si>
  <si>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</si>
  <si>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</si>
  <si>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</si>
  <si>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</si>
  <si>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</si>
  <si>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</si>
  <si>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</si>
  <si>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</si>
  <si>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</si>
  <si>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</si>
  <si>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</si>
  <si>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</si>
  <si>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</si>
  <si>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 район</t>
  </si>
  <si>
    <t>Баянаульский РЭС</t>
  </si>
  <si>
    <t>с. Шонай</t>
  </si>
  <si>
    <t>9х</t>
  </si>
  <si>
    <t>с. Кундыколь</t>
  </si>
  <si>
    <t>с. Бирлик</t>
  </si>
  <si>
    <t>Бирликский с/о</t>
  </si>
  <si>
    <t>202х</t>
  </si>
  <si>
    <t>205х</t>
  </si>
  <si>
    <t>208х</t>
  </si>
  <si>
    <t>213х</t>
  </si>
  <si>
    <t>214х</t>
  </si>
  <si>
    <t>192х</t>
  </si>
  <si>
    <t>198х</t>
  </si>
  <si>
    <t>с. Акмектеп</t>
  </si>
  <si>
    <t>з/о Жасыбай</t>
  </si>
  <si>
    <t>111х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</si>
  <si>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</si>
  <si>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</si>
  <si>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</si>
  <si>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</si>
  <si>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</si>
  <si>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</si>
  <si>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</si>
  <si>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</si>
  <si>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</si>
  <si>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</si>
  <si>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</si>
  <si>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</si>
  <si>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2x400</t>
  </si>
  <si>
    <t>129х</t>
  </si>
  <si>
    <t>130х</t>
  </si>
  <si>
    <t>131х</t>
  </si>
  <si>
    <t>132х</t>
  </si>
  <si>
    <t>133х</t>
  </si>
  <si>
    <t>134х</t>
  </si>
  <si>
    <t>143х</t>
  </si>
  <si>
    <t>145х</t>
  </si>
  <si>
    <t>149х</t>
  </si>
  <si>
    <t>155х</t>
  </si>
  <si>
    <t>157х</t>
  </si>
  <si>
    <t>163х</t>
  </si>
  <si>
    <t>176х</t>
  </si>
  <si>
    <t>179х</t>
  </si>
  <si>
    <t>с. Торайгыр</t>
  </si>
  <si>
    <t>141х</t>
  </si>
  <si>
    <t>Торайгырский с/о</t>
  </si>
  <si>
    <t>148х</t>
  </si>
  <si>
    <t>146х</t>
  </si>
  <si>
    <t>150х</t>
  </si>
  <si>
    <t>151х</t>
  </si>
  <si>
    <t>152х</t>
  </si>
  <si>
    <t>153х</t>
  </si>
  <si>
    <t>154х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</si>
  <si>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</si>
  <si>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</si>
  <si>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</si>
  <si>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</si>
  <si>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</si>
  <si>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</si>
  <si>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</si>
  <si>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</si>
  <si>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</si>
  <si>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</si>
  <si>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</si>
  <si>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</si>
  <si>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</si>
  <si>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Аксанский с/о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</si>
  <si>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</si>
  <si>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</si>
  <si>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</si>
  <si>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</si>
  <si>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</si>
  <si>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</si>
  <si>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</si>
  <si>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</si>
  <si>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</si>
  <si>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</si>
  <si>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с. Ямышево</t>
  </si>
  <si>
    <t xml:space="preserve">Лебяжинский </t>
  </si>
  <si>
    <t>с. Тлектес</t>
  </si>
  <si>
    <t>с. Кызыл-Когам</t>
  </si>
  <si>
    <t>с. Шамши</t>
  </si>
  <si>
    <t>с. Шабар</t>
  </si>
  <si>
    <t>Подхоз</t>
  </si>
  <si>
    <t>с. Чёрное</t>
  </si>
  <si>
    <t>с. Жанатан</t>
  </si>
  <si>
    <t>с. Айтей</t>
  </si>
  <si>
    <t>с. Широкое</t>
  </si>
  <si>
    <t>119</t>
  </si>
  <si>
    <t>с. Жамбыл</t>
  </si>
  <si>
    <t>с. Акку</t>
  </si>
  <si>
    <t>148</t>
  </si>
  <si>
    <t>153</t>
  </si>
  <si>
    <t>151</t>
  </si>
  <si>
    <t>142</t>
  </si>
  <si>
    <t>116</t>
  </si>
  <si>
    <t>2х100</t>
  </si>
  <si>
    <t>с. Бескарагай</t>
  </si>
  <si>
    <t>127</t>
  </si>
  <si>
    <t>с. Подпуск</t>
  </si>
  <si>
    <t>149</t>
  </si>
  <si>
    <t>146</t>
  </si>
  <si>
    <t>108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</si>
  <si>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</si>
  <si>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</si>
  <si>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</si>
  <si>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</si>
  <si>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</si>
  <si>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</si>
  <si>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</si>
  <si>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</si>
  <si>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</si>
  <si>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</si>
  <si>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</si>
  <si>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</si>
  <si>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</si>
  <si>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</si>
  <si>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</si>
  <si>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</si>
  <si>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</si>
  <si>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</si>
  <si>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</si>
  <si>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</si>
  <si>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>1972/1971</t>
  </si>
  <si>
    <t>1966/1966/1978</t>
  </si>
  <si>
    <t>1990/1985</t>
  </si>
  <si>
    <t>1963/1961</t>
  </si>
  <si>
    <t>1981/1980</t>
  </si>
  <si>
    <t>1967/1978</t>
  </si>
  <si>
    <t>1984/1985</t>
  </si>
  <si>
    <t>1990/1992</t>
  </si>
  <si>
    <t>1980/1976</t>
  </si>
  <si>
    <t>1952/1950</t>
  </si>
  <si>
    <t>1976/1974</t>
  </si>
  <si>
    <t>1966/1977</t>
  </si>
  <si>
    <t>1965/1978</t>
  </si>
  <si>
    <t>1978/1968</t>
  </si>
  <si>
    <t>1967/1991</t>
  </si>
  <si>
    <t>1986/1980</t>
  </si>
  <si>
    <t>1980/1990</t>
  </si>
  <si>
    <t>1977/1970</t>
  </si>
  <si>
    <t>1976/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</si>
  <si>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</si>
  <si>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</si>
  <si>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</si>
  <si>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</si>
  <si>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</si>
  <si>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</si>
  <si>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</si>
  <si>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</si>
  <si>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</si>
  <si>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</si>
  <si>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</si>
  <si>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</si>
  <si>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</si>
  <si>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</si>
  <si>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</si>
  <si>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</si>
  <si>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</si>
  <si>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</si>
  <si>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</si>
  <si>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</si>
  <si>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</si>
  <si>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ПС-35/10кВ Моисеевка (снижение напряжения в конце ЛЭП на величину, превышающую нормально допустимое отклонение напряжения в соответствии с ГОСТ 13109-97.)</t>
  </si>
  <si>
    <t xml:space="preserve">Установка возобновляемых источников
электроэнергии (ВИЭ). </t>
  </si>
  <si>
    <t>Инвестиции Республики Казахстан</t>
  </si>
  <si>
    <t>ПС-35/10кВ Бобровка (снижение напряжения в конце ЛЭП на величину, превышающую нормально допустимое отклонение напряжения в соответствии с ГОСТ 13109-97.)</t>
  </si>
  <si>
    <t>1981/1990</t>
  </si>
  <si>
    <t>727</t>
  </si>
  <si>
    <t>сезонный-отключен</t>
  </si>
  <si>
    <t>потребитель отключен</t>
  </si>
  <si>
    <t>нет нагрузки</t>
  </si>
  <si>
    <t>один потребитель- ж/дом</t>
  </si>
  <si>
    <t>отключен-резерв</t>
  </si>
  <si>
    <t>Щербакты</t>
  </si>
  <si>
    <t>Щербактинский</t>
  </si>
  <si>
    <t>Шербактинский РЭС</t>
  </si>
  <si>
    <t>Татьяновка</t>
  </si>
  <si>
    <t>15а</t>
  </si>
  <si>
    <t>Малиновка</t>
  </si>
  <si>
    <t>120А</t>
  </si>
  <si>
    <t>Назаровка</t>
  </si>
  <si>
    <t>Кускудук</t>
  </si>
  <si>
    <t>Орловка</t>
  </si>
  <si>
    <t>Жана-Аул</t>
  </si>
  <si>
    <t>Александровка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</si>
  <si>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</si>
  <si>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</si>
  <si>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</si>
  <si>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</si>
  <si>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</si>
  <si>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</si>
  <si>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</si>
  <si>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</si>
  <si>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</si>
  <si>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</si>
  <si>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</si>
  <si>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</si>
  <si>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</si>
  <si>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</si>
  <si>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</si>
  <si>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</si>
  <si>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</si>
  <si>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</si>
  <si>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</si>
  <si>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</si>
  <si>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</si>
  <si>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</si>
  <si>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</si>
  <si>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</si>
  <si>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</si>
  <si>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</si>
  <si>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</si>
  <si>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</si>
  <si>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</si>
  <si>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</si>
  <si>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</si>
  <si>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</si>
  <si>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137+515</t>
  </si>
  <si>
    <t>147+211</t>
  </si>
  <si>
    <t>220х</t>
  </si>
  <si>
    <t>ПС-220/35/10 кВ Калкаман</t>
  </si>
  <si>
    <t>25+4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</si>
  <si>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</si>
  <si>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</si>
  <si>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</si>
  <si>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</si>
  <si>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</si>
  <si>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</si>
  <si>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</si>
  <si>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</si>
  <si>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</si>
  <si>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Ермаковская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</si>
  <si>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</si>
  <si>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</si>
  <si>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</si>
  <si>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</si>
  <si>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</si>
  <si>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</si>
  <si>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</si>
  <si>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</si>
  <si>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</si>
  <si>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</si>
  <si>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</si>
  <si>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</si>
  <si>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</si>
  <si>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</si>
  <si>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</si>
  <si>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Сатпаева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</si>
  <si>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</si>
  <si>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</si>
  <si>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</si>
  <si>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</si>
  <si>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</si>
  <si>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подключение доп.мощностей ограничено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</si>
  <si>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</si>
  <si>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</si>
  <si>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</si>
  <si>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</si>
  <si>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</si>
  <si>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</si>
  <si>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</si>
  <si>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</si>
  <si>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</si>
  <si>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</si>
  <si>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</si>
  <si>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</si>
  <si>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</si>
  <si>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</si>
  <si>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</si>
  <si>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</si>
  <si>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</si>
  <si>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</si>
  <si>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</si>
  <si>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</si>
  <si>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</si>
  <si>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</si>
  <si>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</si>
  <si>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</si>
  <si>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</si>
  <si>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</si>
  <si>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</si>
  <si>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</si>
  <si>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</si>
  <si>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</si>
  <si>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Кутузова</t>
  </si>
  <si>
    <t>ПС-35/10 кВ Ленина</t>
  </si>
  <si>
    <t>ПС-35/10 кВ Панфиловская</t>
  </si>
  <si>
    <t>ПС-35/10 кВ Грабовская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</si>
  <si>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</si>
  <si>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</si>
  <si>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</si>
  <si>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</si>
  <si>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</si>
  <si>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</si>
  <si>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</si>
  <si>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</si>
  <si>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</si>
  <si>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</si>
  <si>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</si>
  <si>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</si>
  <si>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</si>
  <si>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</si>
  <si>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</si>
  <si>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Каратерек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</si>
  <si>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</si>
  <si>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</si>
  <si>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</si>
  <si>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</si>
  <si>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</si>
  <si>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</si>
  <si>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</si>
  <si>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</si>
  <si>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1972\2012</t>
  </si>
  <si>
    <t>ПС-35/10 кВ Чапаево</t>
  </si>
  <si>
    <t>ПС-35/10 кВ Акшиман</t>
  </si>
  <si>
    <t>с. Лозовое</t>
  </si>
  <si>
    <t>10+7,5</t>
  </si>
  <si>
    <r>
      <rPr>
        <sz val="11"/>
        <color rgb="FF00B0F0"/>
        <rFont val="Times New Roman"/>
        <family val="1"/>
        <charset val="204"/>
      </rPr>
      <t>2,5</t>
    </r>
    <r>
      <rPr>
        <sz val="11"/>
        <rFont val="Times New Roman"/>
        <family val="1"/>
        <charset val="204"/>
      </rPr>
      <t>+2,5</t>
    </r>
  </si>
  <si>
    <r>
      <rPr>
        <sz val="11"/>
        <color rgb="FF00B0F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>+10</t>
    </r>
  </si>
  <si>
    <r>
      <t>4,0+</t>
    </r>
    <r>
      <rPr>
        <sz val="11"/>
        <color rgb="FF00B0F0"/>
        <rFont val="Times New Roman"/>
        <family val="1"/>
        <charset val="204"/>
      </rPr>
      <t>6,3</t>
    </r>
  </si>
  <si>
    <r>
      <rPr>
        <sz val="11"/>
        <color rgb="FF00B0F0"/>
        <rFont val="Times New Roman"/>
        <family val="1"/>
        <charset val="204"/>
      </rPr>
      <t>6,3</t>
    </r>
    <r>
      <rPr>
        <sz val="11"/>
        <rFont val="Times New Roman"/>
        <family val="1"/>
        <charset val="204"/>
      </rPr>
      <t>+6,3</t>
    </r>
  </si>
  <si>
    <t>после реконструкции распределительных сетей в 2022 году</t>
  </si>
  <si>
    <t>подключение доп.мощностей ограничено по ВЛ-35кВ</t>
  </si>
  <si>
    <r>
      <rPr>
        <sz val="11"/>
        <rFont val="Times New Roman"/>
        <family val="1"/>
        <charset val="204"/>
      </rPr>
      <t xml:space="preserve">открыт </t>
    </r>
    <r>
      <rPr>
        <sz val="11"/>
        <color rgb="FFFF0000"/>
        <rFont val="Times New Roman"/>
        <family val="1"/>
        <charset val="204"/>
      </rPr>
      <t>(подключения доп.мощностей по фид.10кВ №14 ограничено)</t>
    </r>
  </si>
  <si>
    <r>
      <rPr>
        <sz val="10"/>
        <rFont val="Times New Roman"/>
        <family val="1"/>
        <charset val="204"/>
      </rPr>
      <t xml:space="preserve">открыт </t>
    </r>
    <r>
      <rPr>
        <sz val="10"/>
        <color rgb="FFFF0000"/>
        <rFont val="Times New Roman"/>
        <family val="1"/>
        <charset val="204"/>
      </rPr>
      <t>(подключения доп.мощностей по фид.10кВ №14 ограничено)</t>
    </r>
  </si>
  <si>
    <t>2024-2025 гг</t>
  </si>
  <si>
    <t>После строительства ПС за счет бюджета г.Павлодара</t>
  </si>
  <si>
    <t>2024-2025гг.</t>
  </si>
  <si>
    <t>4 квартал 2022гг.</t>
  </si>
  <si>
    <t xml:space="preserve"> 4 квартал 2022г., после строительства  РП-ТП №11 </t>
  </si>
  <si>
    <t>АС-120</t>
  </si>
  <si>
    <t>Объект</t>
  </si>
  <si>
    <t xml:space="preserve">Допустимый ток (А) </t>
  </si>
  <si>
    <t>УРЗА</t>
  </si>
  <si>
    <t>ТТ</t>
  </si>
  <si>
    <t>Допустимая пропускная мощность,МВА</t>
  </si>
  <si>
    <t>по проводу</t>
  </si>
  <si>
    <t>ЛЭП</t>
  </si>
  <si>
    <t>Протяжённость,км</t>
  </si>
  <si>
    <t>Павлодарская-</t>
  </si>
  <si>
    <t>Промышленная</t>
  </si>
  <si>
    <t>провод</t>
  </si>
  <si>
    <t>ТЭЦ-2 –</t>
  </si>
  <si>
    <t>АС-185</t>
  </si>
  <si>
    <t>-</t>
  </si>
  <si>
    <t>Ленинская-</t>
  </si>
  <si>
    <t>Л-108</t>
  </si>
  <si>
    <t>ТЭЦ-2 -</t>
  </si>
  <si>
    <t>Промышленная -</t>
  </si>
  <si>
    <t>Мичуринская</t>
  </si>
  <si>
    <t>ТЭЦ-2 -Мичуринская</t>
  </si>
  <si>
    <t>АСКП-185/29</t>
  </si>
  <si>
    <t>Л-108/1</t>
  </si>
  <si>
    <t>Мичуринская-</t>
  </si>
  <si>
    <t>Чернорецкая</t>
  </si>
  <si>
    <t>Л-108/2</t>
  </si>
  <si>
    <t>Чернорецкая-</t>
  </si>
  <si>
    <t>Пресное</t>
  </si>
  <si>
    <t>Л-108/3</t>
  </si>
  <si>
    <t>Пресное-</t>
  </si>
  <si>
    <t>Песчаное</t>
  </si>
  <si>
    <t>32.11</t>
  </si>
  <si>
    <t>Л-108/4</t>
  </si>
  <si>
    <t>Песчаное-</t>
  </si>
  <si>
    <t>Качиры-2</t>
  </si>
  <si>
    <t>Л-108/5</t>
  </si>
  <si>
    <t>Качиры-2 –</t>
  </si>
  <si>
    <t>Качиры-1</t>
  </si>
  <si>
    <t>Л-109</t>
  </si>
  <si>
    <t>Фёдоровка-2</t>
  </si>
  <si>
    <t>Л-111</t>
  </si>
  <si>
    <t xml:space="preserve">Церковное                                                                                                                                                                                                                  </t>
  </si>
  <si>
    <t>43.51</t>
  </si>
  <si>
    <t>Л-111/1</t>
  </si>
  <si>
    <t>Церковное-</t>
  </si>
  <si>
    <t>Энбекши</t>
  </si>
  <si>
    <t>ТТ, УРЗА</t>
  </si>
  <si>
    <t>Л-112</t>
  </si>
  <si>
    <t>Краснокутская-</t>
  </si>
  <si>
    <t>Рассвет</t>
  </si>
  <si>
    <t>Л-112/1</t>
  </si>
  <si>
    <t>Рассвет-</t>
  </si>
  <si>
    <t>Иртышская</t>
  </si>
  <si>
    <t>Л-112/2</t>
  </si>
  <si>
    <t>Иртышская-</t>
  </si>
  <si>
    <t>Суворовская</t>
  </si>
  <si>
    <t>Л-113</t>
  </si>
  <si>
    <t>Кызыл-Жар</t>
  </si>
  <si>
    <t>Л-113/1</t>
  </si>
  <si>
    <t>Кызыл-Жар-</t>
  </si>
  <si>
    <t>Краснокутская</t>
  </si>
  <si>
    <t>Л-114</t>
  </si>
  <si>
    <t>ТЭС ЕЭК</t>
  </si>
  <si>
    <t>Ермак-строит.</t>
  </si>
  <si>
    <t>АС-150</t>
  </si>
  <si>
    <t>Л-114/1</t>
  </si>
  <si>
    <t>Ермак-строит.-</t>
  </si>
  <si>
    <t>РМЗ</t>
  </si>
  <si>
    <t>Л-114/2</t>
  </si>
  <si>
    <t>РМЗ-</t>
  </si>
  <si>
    <t>Потанина</t>
  </si>
  <si>
    <t>Л-114/3</t>
  </si>
  <si>
    <t>Потанина-</t>
  </si>
  <si>
    <t>Ленинская</t>
  </si>
  <si>
    <t>Л-117</t>
  </si>
  <si>
    <t>Ермак-город</t>
  </si>
  <si>
    <t>Л-118</t>
  </si>
  <si>
    <t>Л-119</t>
  </si>
  <si>
    <t>Энбекши-</t>
  </si>
  <si>
    <t>Весёлая роща</t>
  </si>
  <si>
    <t>Л-120</t>
  </si>
  <si>
    <t>Заря</t>
  </si>
  <si>
    <t>Л-120/1</t>
  </si>
  <si>
    <t>Заря-</t>
  </si>
  <si>
    <t>Ямышево</t>
  </si>
  <si>
    <t>Л-120/2</t>
  </si>
  <si>
    <t>Ямышево-</t>
  </si>
  <si>
    <t>Лебяжье</t>
  </si>
  <si>
    <t>Л-121</t>
  </si>
  <si>
    <t>Л-122</t>
  </si>
  <si>
    <t>Л-123</t>
  </si>
  <si>
    <t>Павловка-</t>
  </si>
  <si>
    <t>Успенка-1</t>
  </si>
  <si>
    <t>67-выв</t>
  </si>
  <si>
    <t>Л-124</t>
  </si>
  <si>
    <t>Маралды-</t>
  </si>
  <si>
    <t>Рождественка</t>
  </si>
  <si>
    <t>Л-124/1</t>
  </si>
  <si>
    <t>Рождественка-</t>
  </si>
  <si>
    <t>Павловка</t>
  </si>
  <si>
    <t>Л-125</t>
  </si>
  <si>
    <t>Кулунда</t>
  </si>
  <si>
    <t>Л-126/1</t>
  </si>
  <si>
    <t>Щербакты-</t>
  </si>
  <si>
    <t>Л-127</t>
  </si>
  <si>
    <t>Галкино-</t>
  </si>
  <si>
    <t>РП</t>
  </si>
  <si>
    <t>Л-128</t>
  </si>
  <si>
    <t>Лебяжье-</t>
  </si>
  <si>
    <t>Щербакты-2</t>
  </si>
  <si>
    <t>Л-128/1</t>
  </si>
  <si>
    <t>Щербакты-2 -</t>
  </si>
  <si>
    <t>Л-129</t>
  </si>
  <si>
    <t>Прииртышская НПС</t>
  </si>
  <si>
    <t>Л-129/1</t>
  </si>
  <si>
    <t>Прииртышская НПС-</t>
  </si>
  <si>
    <t>Прииртышская</t>
  </si>
  <si>
    <t>Л-129/2</t>
  </si>
  <si>
    <t>Железинка</t>
  </si>
  <si>
    <t>Л-130</t>
  </si>
  <si>
    <t>Качиры-1 –</t>
  </si>
  <si>
    <t>Л-131</t>
  </si>
  <si>
    <t>Успенка-1 –</t>
  </si>
  <si>
    <t>Константиновка</t>
  </si>
  <si>
    <t>Л-132</t>
  </si>
  <si>
    <t>Белоцерковка</t>
  </si>
  <si>
    <t>Экибастузская-</t>
  </si>
  <si>
    <t>Майкаин-64</t>
  </si>
  <si>
    <t xml:space="preserve">УРЗА </t>
  </si>
  <si>
    <t>Л-133</t>
  </si>
  <si>
    <t>Л-134</t>
  </si>
  <si>
    <t>Белоцерковка-</t>
  </si>
  <si>
    <t>Ковалёвка</t>
  </si>
  <si>
    <t>Л-135</t>
  </si>
  <si>
    <t>Экибастуз-стр-1 – Аккольская</t>
  </si>
  <si>
    <t>Л-135/1</t>
  </si>
  <si>
    <t>Аккольская-</t>
  </si>
  <si>
    <t>Ивановка</t>
  </si>
  <si>
    <t>Л-135/2</t>
  </si>
  <si>
    <t>Ивановка-</t>
  </si>
  <si>
    <t>Абая</t>
  </si>
  <si>
    <t>Л-137</t>
  </si>
  <si>
    <t>Майкаин-64-</t>
  </si>
  <si>
    <t>Баянаул</t>
  </si>
  <si>
    <t>Л-139</t>
  </si>
  <si>
    <t>НС7-</t>
  </si>
  <si>
    <t>НС8</t>
  </si>
  <si>
    <t>Л-140</t>
  </si>
  <si>
    <t>Жумускер</t>
  </si>
  <si>
    <t>104.93</t>
  </si>
  <si>
    <t>Л-142</t>
  </si>
  <si>
    <t>Эк.Центральная-</t>
  </si>
  <si>
    <t>Л-148</t>
  </si>
  <si>
    <t>Юбилейная</t>
  </si>
  <si>
    <t>Л-150/1</t>
  </si>
  <si>
    <t>Суворовская-</t>
  </si>
  <si>
    <t>Северная</t>
  </si>
  <si>
    <t>Л-150</t>
  </si>
  <si>
    <t>Северная-</t>
  </si>
  <si>
    <t>Л-151</t>
  </si>
  <si>
    <t>ТЭЦ-3 –</t>
  </si>
  <si>
    <t xml:space="preserve">ТЭЦ-3 – </t>
  </si>
  <si>
    <t>Л-153</t>
  </si>
  <si>
    <t>Л-154</t>
  </si>
  <si>
    <t>3M Brant 373-T-13 ACCR</t>
  </si>
  <si>
    <t>Л-155</t>
  </si>
  <si>
    <t>Л-156</t>
  </si>
  <si>
    <t>Л-157</t>
  </si>
  <si>
    <t>АС-300</t>
  </si>
  <si>
    <t>Л-158</t>
  </si>
  <si>
    <t>Промышленная-</t>
  </si>
  <si>
    <t>ГПП ПТЗ</t>
  </si>
  <si>
    <t>АСО-240</t>
  </si>
  <si>
    <t>Л-159</t>
  </si>
  <si>
    <t>Л-163</t>
  </si>
  <si>
    <t>ГПП ПХК</t>
  </si>
  <si>
    <t>Л-164</t>
  </si>
  <si>
    <t>Л-171</t>
  </si>
  <si>
    <t>Валиханово</t>
  </si>
  <si>
    <t>Л-172</t>
  </si>
  <si>
    <t>Л-173</t>
  </si>
  <si>
    <t xml:space="preserve">ПС-51 - </t>
  </si>
  <si>
    <t>Большой Акжар</t>
  </si>
  <si>
    <t>Л-173/1</t>
  </si>
  <si>
    <t>Большой Акжар-</t>
  </si>
  <si>
    <t>Майская</t>
  </si>
  <si>
    <t>Л-173/2</t>
  </si>
  <si>
    <t>Майская-</t>
  </si>
  <si>
    <t>Л-174</t>
  </si>
  <si>
    <t>Кара Агаш</t>
  </si>
  <si>
    <t>Л-175</t>
  </si>
  <si>
    <t>Белогорье-</t>
  </si>
  <si>
    <t>Л-176</t>
  </si>
  <si>
    <t>Кара Агаш-</t>
  </si>
  <si>
    <t>Новокузьминка</t>
  </si>
  <si>
    <t>Л-126</t>
  </si>
  <si>
    <t>Л-11</t>
  </si>
  <si>
    <t>Северная-промышленная</t>
  </si>
  <si>
    <t>Л-13</t>
  </si>
  <si>
    <t>Северная-городская</t>
  </si>
  <si>
    <t>Л-15</t>
  </si>
  <si>
    <t>Южный водозабор</t>
  </si>
  <si>
    <t>Сев.водозабор</t>
  </si>
  <si>
    <t>Промышленная- Мичуринская</t>
  </si>
  <si>
    <t>Л-227</t>
  </si>
  <si>
    <t>АСО-300</t>
  </si>
  <si>
    <t>Л-101</t>
  </si>
  <si>
    <t>Западная</t>
  </si>
  <si>
    <t>Л-102</t>
  </si>
  <si>
    <t>Л-103</t>
  </si>
  <si>
    <t>Южн. в/забор</t>
  </si>
  <si>
    <t>Л-104</t>
  </si>
  <si>
    <t>Л-105</t>
  </si>
  <si>
    <t>Павлодарская</t>
  </si>
  <si>
    <t>Л-106</t>
  </si>
  <si>
    <t>Л-107</t>
  </si>
  <si>
    <t>АС-150      ( ж/д мост)</t>
  </si>
  <si>
    <t>Л-152</t>
  </si>
  <si>
    <t>Л-СВЗ-1</t>
  </si>
  <si>
    <t>Л-ПХК-1</t>
  </si>
  <si>
    <t>Напряжение,Кв</t>
  </si>
  <si>
    <t>№п/п</t>
  </si>
  <si>
    <t>принадлежность</t>
  </si>
  <si>
    <t>наименование ВЛ/КЛ</t>
  </si>
  <si>
    <t>напряжение</t>
  </si>
  <si>
    <t>длина линии,км</t>
  </si>
  <si>
    <t>марка провода</t>
  </si>
  <si>
    <t>пропускная способность</t>
  </si>
  <si>
    <t>структурное подразделение</t>
  </si>
  <si>
    <t>ВЛ,КЛ-10/6кВ</t>
  </si>
  <si>
    <t>сечение, мм²</t>
  </si>
  <si>
    <t xml:space="preserve">линии, кВт  </t>
  </si>
  <si>
    <t>АЭС</t>
  </si>
  <si>
    <t>ф2 ПС Грязновка</t>
  </si>
  <si>
    <t>АС-35</t>
  </si>
  <si>
    <t>нет</t>
  </si>
  <si>
    <t>ф11 ПС Грязновка</t>
  </si>
  <si>
    <t>ф12 ПС Грязновка</t>
  </si>
  <si>
    <t>ф1 ПС Путь-Ильича</t>
  </si>
  <si>
    <t>ф6 ПС Путь-Ильича</t>
  </si>
  <si>
    <t>ф10 ПС Путь-Ильича</t>
  </si>
  <si>
    <t>ф12 ПС Путь-Ильича</t>
  </si>
  <si>
    <t>ф5 ПС Евгеньевка</t>
  </si>
  <si>
    <t>ф1 ПС Евгеньевка</t>
  </si>
  <si>
    <t>ф10 ПС Евгеньевка</t>
  </si>
  <si>
    <t>ф11 ПС Евгеньевка</t>
  </si>
  <si>
    <t>ф2 ПС Кургуль</t>
  </si>
  <si>
    <t>ф5 ПС Кургуль</t>
  </si>
  <si>
    <t>ф8 ПС Кургуль</t>
  </si>
  <si>
    <t>АС-50</t>
  </si>
  <si>
    <t>ф7 ПС Ленинская</t>
  </si>
  <si>
    <t>АСБ-70/АС-50</t>
  </si>
  <si>
    <t>ограничения по КЛ-10 ПС Ленинская выход на ВЛ-10</t>
  </si>
  <si>
    <t>ф8 ПС Ленинская</t>
  </si>
  <si>
    <t>ф12 ПС Ленинская</t>
  </si>
  <si>
    <t>АСБ-70/АС-35</t>
  </si>
  <si>
    <t>162/175</t>
  </si>
  <si>
    <t>ф23 ПС Ленинская</t>
  </si>
  <si>
    <t>ф12 ПС Потанино</t>
  </si>
  <si>
    <t>218/175</t>
  </si>
  <si>
    <t>ограничения по проводу в пролёте опор 1-32</t>
  </si>
  <si>
    <t>ф7 ПС Потанино</t>
  </si>
  <si>
    <t>275/175</t>
  </si>
  <si>
    <t>ф14 ПС Потанино</t>
  </si>
  <si>
    <t>ф17 ПС Ленинская</t>
  </si>
  <si>
    <t>ф19 ПС Ленинская</t>
  </si>
  <si>
    <t>ограничения по проводу в пролёте опор 1-47</t>
  </si>
  <si>
    <t>ф6 ПС Ленинская</t>
  </si>
  <si>
    <t>АСБ-50/АС-50</t>
  </si>
  <si>
    <t>134/210</t>
  </si>
  <si>
    <t>ф20 ПС Ленинская</t>
  </si>
  <si>
    <t>АСБ-95/АС-50</t>
  </si>
  <si>
    <t>192/210</t>
  </si>
  <si>
    <t>ограничения по КЛ-10 ПС Ленинская выход на ВЛ-10, КЛ-10  переход под ж\д опоры 67-68</t>
  </si>
  <si>
    <t>ф3 ПС Кызылжар</t>
  </si>
  <si>
    <t>ф6 ПС Кызылжар</t>
  </si>
  <si>
    <t>ф7 ПС Кызылжар</t>
  </si>
  <si>
    <t>ф11 ПС Кызылжар</t>
  </si>
  <si>
    <t>ф10 ПС Кызылжар</t>
  </si>
  <si>
    <t>ф13 ПС Кызылжар</t>
  </si>
  <si>
    <t>АС-50/АС-35</t>
  </si>
  <si>
    <t>210/175</t>
  </si>
  <si>
    <t>ограничения по проводу в пролёте опор 34-53</t>
  </si>
  <si>
    <t>ф14 ПС Кызылжар</t>
  </si>
  <si>
    <t>ф18 ПС Калкаман</t>
  </si>
  <si>
    <t>ф7 ПС Калкаман</t>
  </si>
  <si>
    <t>АСБ-95/АС-35</t>
  </si>
  <si>
    <t>192/175</t>
  </si>
  <si>
    <t>ограничения по проводу в пролёте опор 1-58</t>
  </si>
  <si>
    <t>ф8 ПС Калкаман</t>
  </si>
  <si>
    <t>218/210</t>
  </si>
  <si>
    <t>ф17 ПС Калкаман</t>
  </si>
  <si>
    <t>ограничения по КЛ-10 ПС Калкаман выход на ВЛ-10</t>
  </si>
  <si>
    <t>ф9 ПС Калкаман</t>
  </si>
  <si>
    <t>ограничения по проводу в пролёте опор 1-98</t>
  </si>
  <si>
    <t>ф20 ПС Калкаман</t>
  </si>
  <si>
    <t>АСБ-70</t>
  </si>
  <si>
    <t>ф9 ПС Юбилейная</t>
  </si>
  <si>
    <t>218/275</t>
  </si>
  <si>
    <t>ф12 ПС Юбилейная</t>
  </si>
  <si>
    <t>ф13 ПС Юбилейная</t>
  </si>
  <si>
    <t>ф1 ПС Овощемолочная</t>
  </si>
  <si>
    <t>ф3 ПС Овощемолочная</t>
  </si>
  <si>
    <t>ф10 ПС Овощемолочная</t>
  </si>
  <si>
    <t>ф6 ПС Насосная №3</t>
  </si>
  <si>
    <t>ф1 ПС КДСМ</t>
  </si>
  <si>
    <t>ф1 ПС Пограничник</t>
  </si>
  <si>
    <t>ф3 ПС Пограничник</t>
  </si>
  <si>
    <t>ф6 ПС Пограничник</t>
  </si>
  <si>
    <t>АС-35/АСБ-70</t>
  </si>
  <si>
    <t>175/162</t>
  </si>
  <si>
    <t>ограничения по КЛ-10 опоры 185-186</t>
  </si>
  <si>
    <t>ф8 ПС Пограничник</t>
  </si>
  <si>
    <t>ф5 ПС Ермаковская</t>
  </si>
  <si>
    <t>АСБ-50/АСБ-185</t>
  </si>
  <si>
    <t>134/275</t>
  </si>
  <si>
    <t>ограничения по КЛ-10 от РП-3 до ТП 3-01</t>
  </si>
  <si>
    <t>ф25 ПС Ермаковская</t>
  </si>
  <si>
    <t>АС-50/АСБ-70/</t>
  </si>
  <si>
    <t>386/162</t>
  </si>
  <si>
    <t>ограничения по КЛ-10 от ТП1-03 до ТП 1-04, от ТП1-04 до ТП 1-05, от ТП1-06 до ТП Хлебзавод</t>
  </si>
  <si>
    <t>ф24 ПС Ермаковская</t>
  </si>
  <si>
    <t>АСБ-120/ААШВ-185</t>
  </si>
  <si>
    <t>275/218</t>
  </si>
  <si>
    <t>ограничения по КЛ-10 от ПС Ермаковская до ТП 7-02, от ТП 7-02 до ТП 7-04, от ТП 9-01 до ТП 9-02,9-10, от ТП 9-10 до ТП 9-06.</t>
  </si>
  <si>
    <t>ф22 ПС Ермаковская</t>
  </si>
  <si>
    <t>ААШВ-95</t>
  </si>
  <si>
    <t>ф21 ПС Ермаковская</t>
  </si>
  <si>
    <t>ААШВ-150/АСБ-70</t>
  </si>
  <si>
    <t>246/162</t>
  </si>
  <si>
    <t>ограничения по КЛ-10 от ТП 7-06 до ТП 7-10, от ТП 11-05 до ТП 11-07, от ТП 11-05 до ТП 7-08.</t>
  </si>
  <si>
    <t>ф20 ПС Ермаковская</t>
  </si>
  <si>
    <t>ААШВ-120/АС-70</t>
  </si>
  <si>
    <t>ограничения по КЛ-10 ПС Ермаковская выход на ВЛ-10</t>
  </si>
  <si>
    <t>ф7 ПС Ермаковская</t>
  </si>
  <si>
    <t>АС-70/АСБ-70</t>
  </si>
  <si>
    <t>275/162</t>
  </si>
  <si>
    <t>ограничения по КЛ-10 ПС Ермаковская выход на ВЛ-10, КЛ-10 от ТП ГФН -выход на ВЛ</t>
  </si>
  <si>
    <t>ф6 ПС Ермаковская</t>
  </si>
  <si>
    <t>АСБ-70/ААШВ-95</t>
  </si>
  <si>
    <t>162/192</t>
  </si>
  <si>
    <t>ф4 ПС Ермаковская</t>
  </si>
  <si>
    <t>АСБ-185/ААШВ-70</t>
  </si>
  <si>
    <t>ограничения по КЛ-10 от ТП8-04 до ТП 8-09, от ТП 8-01 до ТП 8-02.</t>
  </si>
  <si>
    <t>ф3 ПС Ермаковская</t>
  </si>
  <si>
    <t>ограничения по КЛ-10 от ТП11-07 выход на ВЛ.</t>
  </si>
  <si>
    <t>ф23 ПС Ермаковская</t>
  </si>
  <si>
    <t>ААБ-240</t>
  </si>
  <si>
    <t>ф 20 РП 1</t>
  </si>
  <si>
    <t>ААШВ-120</t>
  </si>
  <si>
    <t>ф 17 РП 1</t>
  </si>
  <si>
    <t>ААБ-120/АСБ-70</t>
  </si>
  <si>
    <t>218/162</t>
  </si>
  <si>
    <t>ограничения по КЛ-10 от ТП10-01 до ТП 10-02</t>
  </si>
  <si>
    <t>ф 18 РП 1</t>
  </si>
  <si>
    <t>ААБ-120/ААБ-70</t>
  </si>
  <si>
    <t>ограничения по КЛ-10 от ТП5-01 до ТП 5-02</t>
  </si>
  <si>
    <t>ф2 ПС Ермаковская</t>
  </si>
  <si>
    <t>ф 5 РП 1</t>
  </si>
  <si>
    <t>ф 4 РП 1</t>
  </si>
  <si>
    <t>АСБ-185/АСБ-120</t>
  </si>
  <si>
    <t>ограничения по КЛ 10 от ТП 9-08 до ТП 9-06</t>
  </si>
  <si>
    <t>ф 1 РП 1</t>
  </si>
  <si>
    <t>ААШВ-185/АСБ-95</t>
  </si>
  <si>
    <t>275/192</t>
  </si>
  <si>
    <t>ограничения по КЛ 10 от ТП 10-02 до ТП 9-06</t>
  </si>
  <si>
    <t>ф4 ПС Южная</t>
  </si>
  <si>
    <t>АС-95/АСБ-120</t>
  </si>
  <si>
    <t>330/218</t>
  </si>
  <si>
    <t>ограничения по КЛ-10кВ ПС Южная выход на ВЛ</t>
  </si>
  <si>
    <t>ф6 ПС Южная</t>
  </si>
  <si>
    <t>ограничения по проводу в пролете опор 92 - 92/6</t>
  </si>
  <si>
    <t>ф8 ПС Южная</t>
  </si>
  <si>
    <t>АС-70/ААШВ-120</t>
  </si>
  <si>
    <t>265/218</t>
  </si>
  <si>
    <t>ограничения по КЛ-10кВ РП-1 выход на ВЛ</t>
  </si>
  <si>
    <t>ф16 ПС Южная</t>
  </si>
  <si>
    <t>АС-35/ААШВ-185</t>
  </si>
  <si>
    <t>175/275</t>
  </si>
  <si>
    <t>ограничения по проводу в пролете опор Ау-111 и Ау-117</t>
  </si>
  <si>
    <t>ф21 ПС Южная</t>
  </si>
  <si>
    <t>АСБ-120/АС-95</t>
  </si>
  <si>
    <t>218/330</t>
  </si>
  <si>
    <t>ограничения по КЛ от ТП-М/З и ТП 10-02 выход на ВЛ</t>
  </si>
  <si>
    <t>ф4 ПС ПТФ</t>
  </si>
  <si>
    <t>АС-50/АС-70</t>
  </si>
  <si>
    <t>210/265</t>
  </si>
  <si>
    <t>ограничения по КЛ  пс ПТФ выход на ВЛ</t>
  </si>
  <si>
    <t>Ф6 ПС ПТФ</t>
  </si>
  <si>
    <t>АШВ-185/АС-35</t>
  </si>
  <si>
    <t>ограничения по КЛ пс ПТФ выход на ВЛ</t>
  </si>
  <si>
    <t>Ф17 ПС ПТФ</t>
  </si>
  <si>
    <t>АШВ-95/АС-95</t>
  </si>
  <si>
    <t>192/330</t>
  </si>
  <si>
    <t>Ф33 ПС ПТФ</t>
  </si>
  <si>
    <t>ограничения по  КЛ пс ПТФ выход на ВЛ</t>
  </si>
  <si>
    <t>Ф13 ПС РМЗ  ВЛ-10кВ от ТП-9Г до ТП-5Г</t>
  </si>
  <si>
    <t>АСБ-70/А-50</t>
  </si>
  <si>
    <t>162/215</t>
  </si>
  <si>
    <t>ограничения по КЛ ТП-9Г выход на ВЛ и КЛ ТП 5Г выход на ВЛ</t>
  </si>
  <si>
    <t>Ф13 ПС РМЗ  ВЛ-10кВ от ТП-7Г до ТП-3Г</t>
  </si>
  <si>
    <t>АШВ-70/АС-35</t>
  </si>
  <si>
    <t>ограничения по КЛ ТП-7Г выход на ВЛ и  КЛ ТП 3Г выход на ВЛ</t>
  </si>
  <si>
    <t>Ф5 ПС Строительная</t>
  </si>
  <si>
    <t>ААБ-120/АС-50</t>
  </si>
  <si>
    <t>ограничения по КЛ пс РМЗ выход на ВЛ</t>
  </si>
  <si>
    <t>РП-2 ф 4</t>
  </si>
  <si>
    <t>ААШВ-150</t>
  </si>
  <si>
    <t xml:space="preserve">АЭС </t>
  </si>
  <si>
    <t>РП-2 ф 5</t>
  </si>
  <si>
    <t>ААШВ-185</t>
  </si>
  <si>
    <t>РП-2 ф 12</t>
  </si>
  <si>
    <t>ААШВ-185/ААШВ-240</t>
  </si>
  <si>
    <t>275/314</t>
  </si>
  <si>
    <t>ограничения по КЛ от РП 2 до ТП 4-03, КЛ от ТП 4-01 до ТП 4-04</t>
  </si>
  <si>
    <t>РП-2 ф 16</t>
  </si>
  <si>
    <t>РП-2 ф 13</t>
  </si>
  <si>
    <t>АРЭС</t>
  </si>
  <si>
    <t>Ф№3 ПС Краснокутская</t>
  </si>
  <si>
    <t>Ф№4 ПС Краснокутская</t>
  </si>
  <si>
    <t>Ф№6 ПС Краснокутская</t>
  </si>
  <si>
    <t>Ф№7 ПС Краснокутская</t>
  </si>
  <si>
    <t>ограничения по проводу в пролете опор 154-316</t>
  </si>
  <si>
    <t>Ф№10 ПС Краснокутская</t>
  </si>
  <si>
    <t>Ф№11 ПС Краснокутская</t>
  </si>
  <si>
    <t>Ф№2 ПС Спартак</t>
  </si>
  <si>
    <t>Ф№8 ПС Спартак</t>
  </si>
  <si>
    <t>Ф№6 ПС Спартак</t>
  </si>
  <si>
    <t>Ф№3 ПС Спартак</t>
  </si>
  <si>
    <t>Ф№7 ПС Ново-Алексеевка</t>
  </si>
  <si>
    <t>Ф№6 ПС Ново-Алексеевка</t>
  </si>
  <si>
    <t>Ф№14 ПС Ново-Алексеевка</t>
  </si>
  <si>
    <t>Ф№1 ПС Ивановка</t>
  </si>
  <si>
    <t>Ф№7 ПС Ново-Троицкая</t>
  </si>
  <si>
    <t>Ф№5 ПС Краснокутская 2</t>
  </si>
  <si>
    <t>Ф№7 ПС Агрономия</t>
  </si>
  <si>
    <t>Ф№5 ПС Агрономия</t>
  </si>
  <si>
    <t>Ф№2 ПС Агрономия</t>
  </si>
  <si>
    <t>Ф№5 ПС Барлыбай</t>
  </si>
  <si>
    <t>Ф№6 ПС Барлыбай</t>
  </si>
  <si>
    <t>Ф№9 ПС Шидерты</t>
  </si>
  <si>
    <t>Ф№10 ПС Шидерты</t>
  </si>
  <si>
    <t>Ф№15 ПС Шидерты</t>
  </si>
  <si>
    <t>Ф№7 ПС Чкалова</t>
  </si>
  <si>
    <t>Ф№5 ПС Чкалова</t>
  </si>
  <si>
    <t>Ф№1 ПС Чкалова</t>
  </si>
  <si>
    <t>Ф№6 ПС Харьковка</t>
  </si>
  <si>
    <t>Ф№1 ПС Харьковка</t>
  </si>
  <si>
    <t>Ф№9 ПС Харьковка</t>
  </si>
  <si>
    <t>КРЭС</t>
  </si>
  <si>
    <t xml:space="preserve">Ф3 ПС  "Качиры-2" </t>
  </si>
  <si>
    <t xml:space="preserve">Ф4 ПС  "Качиры-2" </t>
  </si>
  <si>
    <t>А-95</t>
  </si>
  <si>
    <t xml:space="preserve">Ф8 ПС  "Качиры-2" </t>
  </si>
  <si>
    <t>А-95/АС-50</t>
  </si>
  <si>
    <t>330/210</t>
  </si>
  <si>
    <t>ограничения по проводу в пролёте опор 97-97/5; 97/3-97/3/9.</t>
  </si>
  <si>
    <t xml:space="preserve">Ф9 ПС "Качиры-2" </t>
  </si>
  <si>
    <t>А-70</t>
  </si>
  <si>
    <t xml:space="preserve">Ф10 ПС  "Качиры-2" </t>
  </si>
  <si>
    <t xml:space="preserve">Ф18 ПС  "Качиры-2" </t>
  </si>
  <si>
    <t>А-95/АС-50/АС-35</t>
  </si>
  <si>
    <t>330/210/175</t>
  </si>
  <si>
    <t>ограничения по проводу в пролёте опор 66-66/5; 66-82.</t>
  </si>
  <si>
    <t xml:space="preserve">Ф20 ПС  "Качиры-2" </t>
  </si>
  <si>
    <t>Ф1 ПС  "Береговая"</t>
  </si>
  <si>
    <t>Ф2 ПС  "Береговая"</t>
  </si>
  <si>
    <t>ограничения по проводу в пролёте опор 31-31/7.</t>
  </si>
  <si>
    <t>Ф5 ПС "Береговая"</t>
  </si>
  <si>
    <t>Ф7 ПС  "Береговая"</t>
  </si>
  <si>
    <t>Ф19 ПС "Качиры-2"</t>
  </si>
  <si>
    <t xml:space="preserve">Ф1 ПС  "Октябрская" </t>
  </si>
  <si>
    <t xml:space="preserve">Ф9 ПС "Октябрская" </t>
  </si>
  <si>
    <t xml:space="preserve">Ф8 ПС  "Октябрская" </t>
  </si>
  <si>
    <t xml:space="preserve">Ф4 ПС  "Октябрская" </t>
  </si>
  <si>
    <t xml:space="preserve">Ф3 ПС  "Лесная" </t>
  </si>
  <si>
    <t>ПС-25</t>
  </si>
  <si>
    <t>ограничения по проводу в пролёте опор 1-14</t>
  </si>
  <si>
    <t xml:space="preserve">Ф5 ПС "Лесная" </t>
  </si>
  <si>
    <t>АС-35/ПС -25</t>
  </si>
  <si>
    <t>ограничения по проводу в пролёте опор 44-44/47; 45-157.</t>
  </si>
  <si>
    <t>Ф1 ПС  "Бобровка"</t>
  </si>
  <si>
    <t xml:space="preserve">Ф2 ПС  "Октябрская" </t>
  </si>
  <si>
    <t>АС-35/ПС-25</t>
  </si>
  <si>
    <t>175/60</t>
  </si>
  <si>
    <t>ограничения по проводу в пролёте опор 18-18/20; 24-24/11; 34-34/13; 34-42.</t>
  </si>
  <si>
    <t>ПС  "Бобровка" ф.5</t>
  </si>
  <si>
    <t xml:space="preserve">Ф12 ПС  "Бобровка" </t>
  </si>
  <si>
    <t>Ф10 ПС  "Львовка"</t>
  </si>
  <si>
    <t xml:space="preserve">Ф3 ПС  "Львовка" </t>
  </si>
  <si>
    <t>ограничения по проводу в пролёте опор 157-163.</t>
  </si>
  <si>
    <t>Ф3 ПС  "Воскресенка"</t>
  </si>
  <si>
    <t xml:space="preserve">Ф1 ПС  "Фрументьевка" </t>
  </si>
  <si>
    <t>АС-50/АС-35/ПС 25</t>
  </si>
  <si>
    <t>210/175/60</t>
  </si>
  <si>
    <t>ограничения по проводу в пролёте опор 55-55/6.</t>
  </si>
  <si>
    <t xml:space="preserve">Ф5 ПС  "Фрументьевка" </t>
  </si>
  <si>
    <t>ограничения по проводу в пролёте опор 37-37/10.</t>
  </si>
  <si>
    <t>Ф9 ПС  "Трофимовка"</t>
  </si>
  <si>
    <t>А-50/ПС-25</t>
  </si>
  <si>
    <t>210/60</t>
  </si>
  <si>
    <t>ограничения по проводу в пролёте опор 13-135.</t>
  </si>
  <si>
    <t>Ф8 ПС  "Трофимовка"</t>
  </si>
  <si>
    <t>ограничения по проводу в пролёте опор 90-226; 301-427.</t>
  </si>
  <si>
    <t xml:space="preserve">Ф2  ПС  "Трофимовка" </t>
  </si>
  <si>
    <t xml:space="preserve">Ф6 ПС  "Трофимовка" </t>
  </si>
  <si>
    <t>Ф6 ПС "Березовка"</t>
  </si>
  <si>
    <t xml:space="preserve">КРЭС </t>
  </si>
  <si>
    <t xml:space="preserve">Ф1 ПС  "Федоровка" 2 </t>
  </si>
  <si>
    <t xml:space="preserve">Ф2 РП " Калиновка" </t>
  </si>
  <si>
    <t xml:space="preserve">Ф6 РП " Калиновка" </t>
  </si>
  <si>
    <t xml:space="preserve">Ф2 ПС  "Федоровка" 2 </t>
  </si>
  <si>
    <t xml:space="preserve">Ф7 ПС  "Федоровка" 2 </t>
  </si>
  <si>
    <t xml:space="preserve">Ф12 ПС  "Федоровка" 2 </t>
  </si>
  <si>
    <t xml:space="preserve">Ф17 ПС "Федоровка" 2 </t>
  </si>
  <si>
    <t>Ф5 ПС  "Песчаное"</t>
  </si>
  <si>
    <t xml:space="preserve">Ф7 ПС  "Песчаное" </t>
  </si>
  <si>
    <t>Ф10 ПС  "Песчаное"</t>
  </si>
  <si>
    <t xml:space="preserve">Ф1 РП "Байгунус </t>
  </si>
  <si>
    <t>ограничения по проводу в пролёте опор 35-47;47-54/10; 19-27.</t>
  </si>
  <si>
    <t xml:space="preserve">Ф2 РП "Байгунус </t>
  </si>
  <si>
    <t>ограничения по проводу в пролёте опор 7-21;45-73.</t>
  </si>
  <si>
    <t xml:space="preserve">Ф6 РП "Байгунус </t>
  </si>
  <si>
    <t>ограничения по проводу в пролёте опор 12-20; 103-115; 230-247.</t>
  </si>
  <si>
    <t>Ф18 ПС  "Песчаное"</t>
  </si>
  <si>
    <t xml:space="preserve">Ф13 ПС  "Песчаное" </t>
  </si>
  <si>
    <t>ЛРЭС</t>
  </si>
  <si>
    <t>ф2 ПС Лебяжье</t>
  </si>
  <si>
    <t>ф1ПС Лебяжье</t>
  </si>
  <si>
    <t>ф4 ПС Лебяжье</t>
  </si>
  <si>
    <t>ф6 ПС Лебяжье</t>
  </si>
  <si>
    <t>ограничения по проводу в пролёте опор 1-19</t>
  </si>
  <si>
    <t>ф8 ПС Лебяжье</t>
  </si>
  <si>
    <t xml:space="preserve">ограничения по проводу в пролёте опор </t>
  </si>
  <si>
    <t>ф11 ПС Лебяжье</t>
  </si>
  <si>
    <t>ограничения по проводу в пролёте опор 22-22/46</t>
  </si>
  <si>
    <t>ф13 ПС Лебяжье</t>
  </si>
  <si>
    <t xml:space="preserve">ограничения по проводу в пролёте опор31-31/57 </t>
  </si>
  <si>
    <t>ф17 ПС Лебяжье</t>
  </si>
  <si>
    <t>А 70/АС-35</t>
  </si>
  <si>
    <t>ограничения по проводу 3-3/42/10</t>
  </si>
  <si>
    <t>ф 1 РП Джамбул</t>
  </si>
  <si>
    <t>ограничения по проводу в пролёте опор 74-74/18</t>
  </si>
  <si>
    <t>ф 5 РП Джамбул</t>
  </si>
  <si>
    <t>ф 7 РП Джамбул</t>
  </si>
  <si>
    <t>ф1 Щербакты-II</t>
  </si>
  <si>
    <t>ф7 Щербакты-II</t>
  </si>
  <si>
    <t>АС-50/АС-35/ПС-25</t>
  </si>
  <si>
    <t>ф9 Щербакты-II</t>
  </si>
  <si>
    <t>ф14 Щербакты-II</t>
  </si>
  <si>
    <t xml:space="preserve">ф3 ПС Черное </t>
  </si>
  <si>
    <t>АС-265</t>
  </si>
  <si>
    <t xml:space="preserve">ф5 ПС Черное </t>
  </si>
  <si>
    <t>ограничения по проводу в пролёте опор 47-47/17</t>
  </si>
  <si>
    <t xml:space="preserve">ф6 ПС Черное </t>
  </si>
  <si>
    <t>ограничения по проводу в пролёте опор 24-29</t>
  </si>
  <si>
    <t xml:space="preserve">ф10 ПС Черное </t>
  </si>
  <si>
    <t>ограничения по проводу в пролёте опор 23/11-23/19</t>
  </si>
  <si>
    <t xml:space="preserve">ф11 ПС Черное </t>
  </si>
  <si>
    <t xml:space="preserve">ф13 ПС Черное </t>
  </si>
  <si>
    <t>ф.8 ПСЯмышево-II</t>
  </si>
  <si>
    <t>ф12 ПСЯмышево-II</t>
  </si>
  <si>
    <t>АС-35/СИП. 3*70</t>
  </si>
  <si>
    <t xml:space="preserve">ф1 ПС Майкарагай </t>
  </si>
  <si>
    <t xml:space="preserve">ф2 ПС Майкарагай </t>
  </si>
  <si>
    <t>ограничения по проводу 189/79/1-179/79/31</t>
  </si>
  <si>
    <t xml:space="preserve">ф11 ПС Майкарагай </t>
  </si>
  <si>
    <t xml:space="preserve">ф13 ПС Майкарагай </t>
  </si>
  <si>
    <t xml:space="preserve">ф2 ПС Восточное </t>
  </si>
  <si>
    <t xml:space="preserve">ф10 ПС Восточное </t>
  </si>
  <si>
    <t xml:space="preserve">ф1 ПС Казантай </t>
  </si>
  <si>
    <t xml:space="preserve">ф2 ПС Казантай </t>
  </si>
  <si>
    <t xml:space="preserve">ф1 ПС Малыбай </t>
  </si>
  <si>
    <t>ограничения по проводу в пролёте опор 100-184</t>
  </si>
  <si>
    <t xml:space="preserve">ф4 ПС Малыбай </t>
  </si>
  <si>
    <t>МРЭС</t>
  </si>
  <si>
    <t>ф№2 ПС Белогорье 111</t>
  </si>
  <si>
    <t>ф№3 ПС Белогорье 111</t>
  </si>
  <si>
    <t>ф№6 ПС Белогорье 111</t>
  </si>
  <si>
    <t>ф№7 ПС Белогорье 111</t>
  </si>
  <si>
    <t>ф№8 ПС Белогорье 111</t>
  </si>
  <si>
    <t>ф№1 ПС Белогорье 101</t>
  </si>
  <si>
    <t>ф№7 ПС Белогорье 101</t>
  </si>
  <si>
    <t>ограничения по проводу в пролете опор 7-21,51-63</t>
  </si>
  <si>
    <t>ф№2 ПС Жалтырская</t>
  </si>
  <si>
    <t>ф№5 ПС Жалтырская</t>
  </si>
  <si>
    <t>ф№7 ПС Жалтырская</t>
  </si>
  <si>
    <t>ограничения по проводу в пролете опор 23-24</t>
  </si>
  <si>
    <t>ф№5 ПС Кызыл-Курама</t>
  </si>
  <si>
    <t>ф№9 ПС Кызыл-Курама</t>
  </si>
  <si>
    <t>ф№12 ПС Кызыл-Курама</t>
  </si>
  <si>
    <t>ф№14 ПС Кызыл-Курама</t>
  </si>
  <si>
    <t>ф№15 ПС Кызыл-Курама</t>
  </si>
  <si>
    <t>ф№6 ПС Жумыскер</t>
  </si>
  <si>
    <t>ф№7 ПС Жумыскер</t>
  </si>
  <si>
    <t>ф№1 ПС Чапаево</t>
  </si>
  <si>
    <t>ф№2 ПС Чапаево</t>
  </si>
  <si>
    <t>ф№2 ПС Кара-терек</t>
  </si>
  <si>
    <t>ф№5 ПС Кара-терек</t>
  </si>
  <si>
    <t>ф№7 ПС Кара-терек</t>
  </si>
  <si>
    <t>ф№4 ПС Майская</t>
  </si>
  <si>
    <t>ф№3 ПС Большой-Акжар</t>
  </si>
  <si>
    <t>ф№5 ПС Большой-Акжар</t>
  </si>
  <si>
    <t>ф№1 ПС Акшиманская</t>
  </si>
  <si>
    <t>ф№6 ПС Акшиманская</t>
  </si>
  <si>
    <t>АС-90/АС-35</t>
  </si>
  <si>
    <t>330/175</t>
  </si>
  <si>
    <t>ограничения по проводу в пролете опор 1-169</t>
  </si>
  <si>
    <t>ф№7 ПС Акшиманская</t>
  </si>
  <si>
    <t>ПРЭС</t>
  </si>
  <si>
    <t>ф6 пс Пресное</t>
  </si>
  <si>
    <t>АС-35; А-50</t>
  </si>
  <si>
    <t>ф12 пс Пресное</t>
  </si>
  <si>
    <t>ф15 пс Пресное</t>
  </si>
  <si>
    <t>ф1 пс Чернорецкая</t>
  </si>
  <si>
    <t>АС-50; АС-35; ПС-25; ПСО</t>
  </si>
  <si>
    <t>ограничения по проводу в пролёте опор 66-96</t>
  </si>
  <si>
    <t>ф4 пс Чернорецкая</t>
  </si>
  <si>
    <t>АС-70; АС-50; АС-35</t>
  </si>
  <si>
    <t>ф7 пс Чернорецкая</t>
  </si>
  <si>
    <t>ф10 пс Чернорецкая</t>
  </si>
  <si>
    <t>АС-50; АС-35</t>
  </si>
  <si>
    <t>ф13 пс Чернорецкая</t>
  </si>
  <si>
    <t>АС-50;А-95</t>
  </si>
  <si>
    <t>ф15 пс Чернорецкая</t>
  </si>
  <si>
    <t>А-50</t>
  </si>
  <si>
    <t>ф1 пс Мичуринская</t>
  </si>
  <si>
    <t>ф2 пс Мичуринская</t>
  </si>
  <si>
    <t>ф11 пс Мичуринская</t>
  </si>
  <si>
    <t>ф16 пс Мичуринская</t>
  </si>
  <si>
    <t>ф17 пс Мичуринская</t>
  </si>
  <si>
    <t>ф18 пс Мичуринская</t>
  </si>
  <si>
    <t>ф3 пс Ефремовка</t>
  </si>
  <si>
    <t>ф5 пс Ефремовка</t>
  </si>
  <si>
    <t>АС-50; АС; ПС-25</t>
  </si>
  <si>
    <t>ф12 пс Ефремовка</t>
  </si>
  <si>
    <t>ф14 пс Ефремовка</t>
  </si>
  <si>
    <t>ф1 пс Луганск</t>
  </si>
  <si>
    <t>АС-50; АС-35; ПС-25</t>
  </si>
  <si>
    <t>ф2 пс Луганск</t>
  </si>
  <si>
    <t>ф5 пс Луганск</t>
  </si>
  <si>
    <t>ф14 пс Луганск</t>
  </si>
  <si>
    <t>АС-50; АС-35; АС-70</t>
  </si>
  <si>
    <t>ф15 пс Луганск</t>
  </si>
  <si>
    <t>ф1 пс Розовка</t>
  </si>
  <si>
    <t>ф2 пс Розовка</t>
  </si>
  <si>
    <t>ф10 пс Розовка</t>
  </si>
  <si>
    <t>ф7 пс Рождественка</t>
  </si>
  <si>
    <t>АС-50; АС-35; А-35</t>
  </si>
  <si>
    <t>ф4 пс Красноармейка</t>
  </si>
  <si>
    <t>ф5 пс Красноармейка</t>
  </si>
  <si>
    <t>АС-35; А-35</t>
  </si>
  <si>
    <t>ф7 пс Красноармейка</t>
  </si>
  <si>
    <t>ф9 пс Красноармейка</t>
  </si>
  <si>
    <t>ф15 пс Красноармейка</t>
  </si>
  <si>
    <t>АС-50; ПС-25</t>
  </si>
  <si>
    <t>ограничения по проводу в пролёте опор 14-41</t>
  </si>
  <si>
    <t>ф6 рп Романовка</t>
  </si>
  <si>
    <t>ф9 рп Романовка</t>
  </si>
  <si>
    <t>ф1 рп Опытная</t>
  </si>
  <si>
    <t>ф2 рп Опытная</t>
  </si>
  <si>
    <t>ф4 рп Опытная</t>
  </si>
  <si>
    <t>АС-50; АС-35; А-50; А-70</t>
  </si>
  <si>
    <t>ф12 пс Заря</t>
  </si>
  <si>
    <t>АС-50,  АС-35</t>
  </si>
  <si>
    <t>ф17 пс Заря</t>
  </si>
  <si>
    <t>ф18 пс Заря</t>
  </si>
  <si>
    <t>ф19 пс Заря</t>
  </si>
  <si>
    <t>ф1 пс Ямышево</t>
  </si>
  <si>
    <t>ф6 пс Ямышево</t>
  </si>
  <si>
    <t>АС-50; АС-35; АС-25;БСМ</t>
  </si>
  <si>
    <t>ф7 пс Ямышево</t>
  </si>
  <si>
    <t>АС-50; АС-35; ПС-35</t>
  </si>
  <si>
    <t>ограничения по проводу в пролёте опор Ау7-26-Акр7-62</t>
  </si>
  <si>
    <t>ф11 пс Ямышево</t>
  </si>
  <si>
    <t>ф1 рп Ольгинка</t>
  </si>
  <si>
    <t>АС-35; ПС-25</t>
  </si>
  <si>
    <t>ограничения по проводу в пролёте опор Пп41-32-Акр41-58</t>
  </si>
  <si>
    <t>ф7 рп Ольгинка</t>
  </si>
  <si>
    <t>ограничения по проводу в пролёте опор Ак26-Ак26-15</t>
  </si>
  <si>
    <t>ф1В пс Совхоз Техникум</t>
  </si>
  <si>
    <t>ф4 пс Совхоз Техникум</t>
  </si>
  <si>
    <t>АС-50, АС-35</t>
  </si>
  <si>
    <t>ф8 пс Совхоз Техникум</t>
  </si>
  <si>
    <t>ф13 пс Совхоз Техникум</t>
  </si>
  <si>
    <t>ф4 пс Восточная Городская</t>
  </si>
  <si>
    <t>ф15 пс Восточная Городская</t>
  </si>
  <si>
    <t>АС-70, АС-50, А-50</t>
  </si>
  <si>
    <t>ф31 пс Восточная Городская</t>
  </si>
  <si>
    <t>ф31/1 пс Восточная Городская</t>
  </si>
  <si>
    <t>ф31/2 пс Восточная Городская</t>
  </si>
  <si>
    <t>АС-35, ПС-25, БСА</t>
  </si>
  <si>
    <t>ограничения по проводу в пролёте опор Ак1-Акр39</t>
  </si>
  <si>
    <t>ф7 пс Пригородная</t>
  </si>
  <si>
    <t>АС-35, АС-50</t>
  </si>
  <si>
    <t>ф10 пс Пригородная</t>
  </si>
  <si>
    <t>ф13 пс Пригородная</t>
  </si>
  <si>
    <t>АС-50-3,194км; АС-35-2,48км</t>
  </si>
  <si>
    <t>ф5 пс Сетевая</t>
  </si>
  <si>
    <t>АС-120, АС-50</t>
  </si>
  <si>
    <t>ф2 ПС "Восточная Городская" - ТП 510</t>
  </si>
  <si>
    <t>АСБ-240</t>
  </si>
  <si>
    <t>ф6 ПС "Восточная Городская" - ТП 252</t>
  </si>
  <si>
    <t>ф10 ПС "Восточная Городская" - ТП 531</t>
  </si>
  <si>
    <t>АСБ-120</t>
  </si>
  <si>
    <t>ф11 ПС "Восточная Городская" - ВЛ 10 кВ</t>
  </si>
  <si>
    <t>А-70, АС-50, А-35, АС-35</t>
  </si>
  <si>
    <t>265/210/170/175</t>
  </si>
  <si>
    <t>ограничения по проводу в пролёте опор Ак 32-29 - Акр 32-41</t>
  </si>
  <si>
    <t>ф14 ПС "Восточная Городская" - ВЛ 10 кВ</t>
  </si>
  <si>
    <t>А-70, А-50, А-35, АС-50</t>
  </si>
  <si>
    <t>265/215/170/215</t>
  </si>
  <si>
    <t>ограничения по проводу в пролёте опор Ап 34 - П 34-16</t>
  </si>
  <si>
    <t>ф20 ПС "Восточная Городская" - ТП 679</t>
  </si>
  <si>
    <t>АСБ-150</t>
  </si>
  <si>
    <t>ф30 ПС "Восточная Городская" - ТП 179</t>
  </si>
  <si>
    <t xml:space="preserve">ф37 ПС "Восточная Городская" </t>
  </si>
  <si>
    <t>ф31 ПС "Енбек" - ТП 497</t>
  </si>
  <si>
    <t>ф1А ПС "Заводская" - ВЛ 10 кВ</t>
  </si>
  <si>
    <t>ф11 ПС "Заводская"- ВЛ 10 кВ</t>
  </si>
  <si>
    <t>АС-70, АС-50, АС-35</t>
  </si>
  <si>
    <t>265/210/175</t>
  </si>
  <si>
    <t>ограничения по проводу в пролёте опор П 23-8 - Пр 23-5/2</t>
  </si>
  <si>
    <t>ф102 ПС "Западная городская" - ТП 60</t>
  </si>
  <si>
    <t>ф105 ПС "Западная городская" - ТП 456</t>
  </si>
  <si>
    <t>ААБ-120</t>
  </si>
  <si>
    <t>ф108 ПС "Западная городская" - ТП 207</t>
  </si>
  <si>
    <t>ААШВ-240</t>
  </si>
  <si>
    <t>ф109 ПС "Западная городская" - ВЛ 10 кВ</t>
  </si>
  <si>
    <t>ф110 ПС "Западная городская" - ВЛ 10 кВ</t>
  </si>
  <si>
    <t>АС-70, АС-50, АС-35, А-70, А-50</t>
  </si>
  <si>
    <t>265/210/175/265/215</t>
  </si>
  <si>
    <t xml:space="preserve">ограничения по проводу в пролёте опор Акр 35-13 - Пкр 35-21, Ак 63-1 - П 65 </t>
  </si>
  <si>
    <t>ф111 ПС "Западная городская" - ТП 352</t>
  </si>
  <si>
    <t>ААБл-120</t>
  </si>
  <si>
    <t>ф114 ПС "Западная городская" - РП-1</t>
  </si>
  <si>
    <t>ф204 ПС "Западная городская" - ТП 352</t>
  </si>
  <si>
    <t>ААШВ, АСБ - 150</t>
  </si>
  <si>
    <t>ограничения по кабелю 0,600 км</t>
  </si>
  <si>
    <t>ф208 ПС "Западная городская" - ТП 15</t>
  </si>
  <si>
    <t>ф209 ПС "Западная городская" - ТП 209</t>
  </si>
  <si>
    <t>ф212 ПС "Западная городская" - ВЛ 10 кВ</t>
  </si>
  <si>
    <t>АС-70, АС-50, АС-35, А-35</t>
  </si>
  <si>
    <t>265/210/175/170</t>
  </si>
  <si>
    <t>ограничения по проводу в пролёте опор Пп3-3 - Акр3-1</t>
  </si>
  <si>
    <t>ф213 ПС "Западная городская" - ТП 60</t>
  </si>
  <si>
    <t>ф305 ПС "Западная городская" - ТП 555</t>
  </si>
  <si>
    <t>ф306 ПС "Западная городская" - ТП 453</t>
  </si>
  <si>
    <t>ААБ-150</t>
  </si>
  <si>
    <t>ф308 ПС "Западная городская" - ТП 483</t>
  </si>
  <si>
    <t>ф405 ПС "Западная городская" - ВЛ 10 кВ</t>
  </si>
  <si>
    <t>АС-70, АС-50, АС-35, АС-25, А-50</t>
  </si>
  <si>
    <t>265/210/175/130/215</t>
  </si>
  <si>
    <t>ограничения по проводу в пролёте опор Ау 3-7 - Пр 3-9</t>
  </si>
  <si>
    <t>ф406 ПС "Западная городская" - ТП 190</t>
  </si>
  <si>
    <t>ф416 ПС "Западная городская" - ТП 456</t>
  </si>
  <si>
    <t>ф1В ПС "Парковая" - ТП 270</t>
  </si>
  <si>
    <t>ф2 ПС "Парковая" - ВЛ 10 кВ</t>
  </si>
  <si>
    <t>ограничения по проводу в пролёте опор Акр-22 - Ак-27</t>
  </si>
  <si>
    <t>ф3 ПС "Парковая" - ТП 507</t>
  </si>
  <si>
    <t>ф8 ПС "Парковая" - ТП 609</t>
  </si>
  <si>
    <t>ААБлу-150</t>
  </si>
  <si>
    <t>ф11 ПС "Парковая" - ТП 376</t>
  </si>
  <si>
    <t>ф13 ПС "Парковая" - ТП 608</t>
  </si>
  <si>
    <t>ф16 ПС "Парковая" - ТП 51</t>
  </si>
  <si>
    <t>ф20 ПС "Парковая" - РП-8 ВЕД</t>
  </si>
  <si>
    <t>ф7 ПС "Правобережная" - РП-5 Б/Х</t>
  </si>
  <si>
    <t>АСБу-240</t>
  </si>
  <si>
    <t>ф10 ПС "Правобережная" - ТП 16</t>
  </si>
  <si>
    <t>ф12 ПС "Правобережная" - ТП 708</t>
  </si>
  <si>
    <t>ф14 ПС "Правобережная" - РП-3</t>
  </si>
  <si>
    <t>0, 45</t>
  </si>
  <si>
    <t>ф16 ПС "Правобережная" - ТП 395</t>
  </si>
  <si>
    <t>ф18 ПС "Правобережная" - ТП 394</t>
  </si>
  <si>
    <t>ф19 ПС "Правобережная" - РП-5</t>
  </si>
  <si>
    <t>ф22 ПС "Правобережная" - ВЛ 10 кВ</t>
  </si>
  <si>
    <t>ф24 ПС "Правобережная" - ТП 545; ТП 545 - ТП480</t>
  </si>
  <si>
    <t>ААШВ-150,АСБ-240</t>
  </si>
  <si>
    <t>275/355</t>
  </si>
  <si>
    <t>ограничения по кабелю                   0, 635 км</t>
  </si>
  <si>
    <t>ф26 ПС "Правобережная" - ТП 463</t>
  </si>
  <si>
    <t>ф30 ПС "Правобережная" - РП-5</t>
  </si>
  <si>
    <t>ф34 ПС "Правобережная" - ТП 316</t>
  </si>
  <si>
    <t>ф36 ПС "Правобережная" - ТП 310</t>
  </si>
  <si>
    <t>ф37 ПС "Правобережная" - РП-5 Б/Х</t>
  </si>
  <si>
    <t>ф38 ПС "Правобережная" - ТП 394</t>
  </si>
  <si>
    <t>ф40 ПС "Правобережная" - ТП 395</t>
  </si>
  <si>
    <t>ф41 ПС "Правобережная" - ТП 463</t>
  </si>
  <si>
    <t>ф5 РП-1 - ТП 229 (ф.114 ПС "Западная городская")</t>
  </si>
  <si>
    <t>ААБ-95</t>
  </si>
  <si>
    <t>ф7 РП-1 - ТП 29 (ф.114 ПС "Западная городская")</t>
  </si>
  <si>
    <t>ААБ-185</t>
  </si>
  <si>
    <t>ф8 РП-1 - ТП 225 (ф.42 ПС "Северная городская"</t>
  </si>
  <si>
    <t>ф13 РП-1 - ТП 112 (ф.114 ПС "Западная городская")</t>
  </si>
  <si>
    <t>АСБ-50</t>
  </si>
  <si>
    <t>ф15 РП-1 - ТП 92 (ф.114 ПС "Западная городская")</t>
  </si>
  <si>
    <t>ф16 РП-1 - ТП 128 (ф.42 ПС "Северная городская""</t>
  </si>
  <si>
    <t>АСБ-95</t>
  </si>
  <si>
    <t>ф17 РП-1 - ТП 325 (ф.114 ПС "Западная городская")</t>
  </si>
  <si>
    <t>ф18 РП-1 - ТП 195  (ф.42 ПС "Северная городская""</t>
  </si>
  <si>
    <t>ф7 РП-2 - ТП 93 (ф.15 ПС "Центральная городская")</t>
  </si>
  <si>
    <t>ф9 РП-2 - ТП 461 (ф.15 ПС "Центральная городская")</t>
  </si>
  <si>
    <t>ф11 РП-2 - ТП 458 (ф.15 ПС "Центральная городская")</t>
  </si>
  <si>
    <t>АСБ-185</t>
  </si>
  <si>
    <t>ф18 РП-2 - ТП 458 (ф.44 ПС "Центральная городская")</t>
  </si>
  <si>
    <t>ф23 РП-2 - ТП 208  (ф.44 ПС "Центральная городская")</t>
  </si>
  <si>
    <t>ф11 РП-3 - ТП 626 (ф.27 ПС "Южная городская")</t>
  </si>
  <si>
    <t xml:space="preserve">ф20 РП-3 - ТП 210 (ф.14 ПС "Правобережная") </t>
  </si>
  <si>
    <t xml:space="preserve">ф24 РП-3 - ТП 267 (ф.14 ПС "Правобережная") </t>
  </si>
  <si>
    <t>ф3 РП-4 - ТП 466 (ф.35 ПС "Центральная городская")</t>
  </si>
  <si>
    <t>ф7 РП-4 - ТП 328 (ф.35 ПС "Центральная городская")</t>
  </si>
  <si>
    <t>ф9 РП-4 - ТП 335 (ф.35 ПС "Центральная городская")</t>
  </si>
  <si>
    <t>ф10 РП-4 - ТП 341 (ф.21 ПС "Центральная городская")</t>
  </si>
  <si>
    <t>ф11 РП-4 - ТП 342 (ф.35 ПС "Центральная городская")</t>
  </si>
  <si>
    <t>ф12 РП-4 - ТП 335 (ф.21 ПС "Центральная городская")</t>
  </si>
  <si>
    <t>ф14 РП-4 - ТП 328 (ф.21 ПС "Центральная городская")</t>
  </si>
  <si>
    <t xml:space="preserve">ф3 РП-5 - ТП 146 (ф.7 ПС "Правобережная") </t>
  </si>
  <si>
    <t>ААБл-50</t>
  </si>
  <si>
    <t xml:space="preserve">ф5 РП-5 - ТП 416 (ф.7 ПС "Правобережная") </t>
  </si>
  <si>
    <t>ААБЛ-120</t>
  </si>
  <si>
    <t xml:space="preserve">ф6 РП-5 - ТП 542 (ф.7 ПС "Правобережная") </t>
  </si>
  <si>
    <t>АСБУ-240</t>
  </si>
  <si>
    <t xml:space="preserve">ф13 РП-5 - ТП 620 (ф.37 ПС "Правобережная") </t>
  </si>
  <si>
    <t xml:space="preserve">ф16 РП-5 - ТП 542 (ф.37 ПС "Правобережная") </t>
  </si>
  <si>
    <t xml:space="preserve">ф17 РП-5 - ТП 146 (ф.37 ПС "Правобережная") </t>
  </si>
  <si>
    <t>ААШВ-50</t>
  </si>
  <si>
    <t xml:space="preserve">ф3 РП-6 - ТП 563 (ф.30 ПС "Правобережная") </t>
  </si>
  <si>
    <t xml:space="preserve">ф4 РП-6 - ТП 570 (ф.30 ПС "Правобережная") </t>
  </si>
  <si>
    <t xml:space="preserve">ф5 РП-6 - ТП 564 (ф.30 ПС "Правобережная") </t>
  </si>
  <si>
    <t xml:space="preserve">ф12 РП-6 - ТП 564 (ф.19 ПС "Правобережная") </t>
  </si>
  <si>
    <t xml:space="preserve">ф14 РП-6 - ТП 570 (ф.19 ПС "Правобережная") </t>
  </si>
  <si>
    <t xml:space="preserve">ф15 РП-6 - ТП 563 (ф.19 ПС "Правобережная") </t>
  </si>
  <si>
    <t>ф5 ПС "Северная городская" -ТП 217</t>
  </si>
  <si>
    <t>АСБ-240, ААБ-185</t>
  </si>
  <si>
    <t>355/310</t>
  </si>
  <si>
    <t>ограничения по кабелю                        0,330 км</t>
  </si>
  <si>
    <t>ф8 ПС "Северная городская" - ТП 223</t>
  </si>
  <si>
    <t>ф9 ПС "Северная городская" - ТП 118</t>
  </si>
  <si>
    <t>ф11 ПС "Северная городская" - ТП 173</t>
  </si>
  <si>
    <t>ф13 ПС "Северная городская" - ТП 110</t>
  </si>
  <si>
    <t>ф17 ПС "Северная городская" - ТП 177</t>
  </si>
  <si>
    <t>ф17А ПС "Северная городская" - ТП 282</t>
  </si>
  <si>
    <t>ф19 ПС "Северная городская" - ТП 193</t>
  </si>
  <si>
    <t>ф25 ПС "Северная городская" - ТП 59</t>
  </si>
  <si>
    <t>ф31 ПС "Северная городская" - ТП 158</t>
  </si>
  <si>
    <t>ф33 ПС "Северная городская" - ТП 170</t>
  </si>
  <si>
    <t>ф35 ПС "Северная городская" - ТП 235</t>
  </si>
  <si>
    <t>ф41 ПС "Северная городская" - ТП 582</t>
  </si>
  <si>
    <t>ф42 ПС "Северная городская" - РП-1 ЯЧ 10</t>
  </si>
  <si>
    <t>ф46 ПС "Северная городская" - ТП 77</t>
  </si>
  <si>
    <t>ААБ-70</t>
  </si>
  <si>
    <t xml:space="preserve">ф11 ПС "Северная промышленная" </t>
  </si>
  <si>
    <t>АС-70, АС-50, АС-35, А-50</t>
  </si>
  <si>
    <t>265/210/175/215</t>
  </si>
  <si>
    <t>ограничения по проводу в пролёте опор Акр 35-1 - Ау 35-47</t>
  </si>
  <si>
    <t xml:space="preserve">ф25 ПС "Северная промышленная" </t>
  </si>
  <si>
    <t>ограничения по проводу в пролёте опор Акр 1-17 -  Ау 1-5</t>
  </si>
  <si>
    <t xml:space="preserve">ф3 ПС "Транспортная" </t>
  </si>
  <si>
    <t>А-95, А-70, АС-50, АС-35</t>
  </si>
  <si>
    <t>320/265/210/175</t>
  </si>
  <si>
    <t>ограничения по проводу в пролёте опор П 13 - По 12</t>
  </si>
  <si>
    <t xml:space="preserve">ф6 ПС "Транспортная" </t>
  </si>
  <si>
    <t>ф313 ПС "Усольская"- ТП 1050</t>
  </si>
  <si>
    <t>ф407 ПС "Усольская" - ТП 1050</t>
  </si>
  <si>
    <t>ф13 ПС "Центральная городская" - ТП 437</t>
  </si>
  <si>
    <t>ф15 ПС "Центральная городская" - РП-2 ЯЧ 8</t>
  </si>
  <si>
    <t>ф19 ПС "Центральная городская" - ТП 533</t>
  </si>
  <si>
    <t>ф20 ПС "Центральная городская" - ТП 411</t>
  </si>
  <si>
    <t>ф21 ПС "Центральная городская" - РП-4 ЯЧ 8</t>
  </si>
  <si>
    <t>ф24 ПС "Центральная городская" - ТП 498</t>
  </si>
  <si>
    <t>ААБл-185</t>
  </si>
  <si>
    <t>ф26 ПС "Центральная городская" - ТП 306</t>
  </si>
  <si>
    <t>ф27 ПС "Центральная городская" - ТП 363</t>
  </si>
  <si>
    <t>ф29 ПС "Центральная городская" - ТП 296</t>
  </si>
  <si>
    <t>ф31 ПС "Центральная городская" - ТП 581</t>
  </si>
  <si>
    <t>ф32 ПС "Центральная городская" - ТП 333</t>
  </si>
  <si>
    <t>ф33 ПС "Центральная городская" - ТП 293</t>
  </si>
  <si>
    <t>ф34 ПС "Центральная городская" - ТП 461</t>
  </si>
  <si>
    <t>ф35 ПС "Центральная городская" - РП-4 ЯЧ 5</t>
  </si>
  <si>
    <t>ф36 ПС "Центральная городская" - ТП 386</t>
  </si>
  <si>
    <t>ф38 ПС "Центральная городская" - ТП 294</t>
  </si>
  <si>
    <t>ф44 ПС "Центральная городская" - РП-2 ЯЧ 26</t>
  </si>
  <si>
    <t>ф45 ПС "Центральная городская" - ТП 347</t>
  </si>
  <si>
    <t xml:space="preserve">ф3 ПС "Южная городская" </t>
  </si>
  <si>
    <t>ограничения по проводу в пролёте опор Пр 9-2 - Пкр 16-5, Пр 19-2 - Пр 56</t>
  </si>
  <si>
    <t>ф7 ПС "Южная городская" - ТП 549</t>
  </si>
  <si>
    <t>ААБлу-185</t>
  </si>
  <si>
    <t>ф7 ПС "Южная городская" - ТП 513</t>
  </si>
  <si>
    <t>ф8 ПС "Южная городская" - ТП 645</t>
  </si>
  <si>
    <t>ф9 ПС "Южная городская" - ТП 466</t>
  </si>
  <si>
    <t>АСБл-240</t>
  </si>
  <si>
    <t>ф11 ПС "Южная городская" - ТП 175</t>
  </si>
  <si>
    <t>ф12 ПС "Южная городская" - ТП 176</t>
  </si>
  <si>
    <t>ф17 ПС "Южная городская" - РП-8</t>
  </si>
  <si>
    <t>ф18 ПС "Южная городская" - ТП 243</t>
  </si>
  <si>
    <t>ф21 ПС "Южная городская" - ТП 270</t>
  </si>
  <si>
    <t>ф23 ПС "Южная городская" - ТП 945</t>
  </si>
  <si>
    <t>ф25 ПС "Южная городская" - ТП 19</t>
  </si>
  <si>
    <t>ф25 ПС "Южная городская" - ТП 165</t>
  </si>
  <si>
    <t>ф27 ПС "Южная городская" - РП-8</t>
  </si>
  <si>
    <t xml:space="preserve">ф27 ПС "Южная городская" - ТП 549 </t>
  </si>
  <si>
    <t xml:space="preserve">ф29 ПС "Южная городская" </t>
  </si>
  <si>
    <t>ограничения по проводу в пролёте опор Пп 18 - Пп 22</t>
  </si>
  <si>
    <t>ИРЭС</t>
  </si>
  <si>
    <t xml:space="preserve"> ф5 пс Амангельды </t>
  </si>
  <si>
    <t xml:space="preserve">ф6 пс Ленина </t>
  </si>
  <si>
    <t xml:space="preserve">ф4 пс Ленина </t>
  </si>
  <si>
    <t xml:space="preserve">ф1 псПушкина </t>
  </si>
  <si>
    <t xml:space="preserve"> ф5 пс Пушкино </t>
  </si>
  <si>
    <t xml:space="preserve"> ф2 пс Артемовка</t>
  </si>
  <si>
    <t xml:space="preserve">ф7 пс Артемовка </t>
  </si>
  <si>
    <t xml:space="preserve"> ф-8 пс Иртышск </t>
  </si>
  <si>
    <t xml:space="preserve"> ф-9 ПС Иртысшск </t>
  </si>
  <si>
    <t xml:space="preserve"> ф10 пс Иртышск </t>
  </si>
  <si>
    <t xml:space="preserve"> ф11 пс Иртышск </t>
  </si>
  <si>
    <t xml:space="preserve">ф-6 пс Иртышск </t>
  </si>
  <si>
    <t xml:space="preserve"> ф21 пс Иртышск </t>
  </si>
  <si>
    <t xml:space="preserve">ф11 пс Опытная </t>
  </si>
  <si>
    <t xml:space="preserve"> ф-5 пс Опытная </t>
  </si>
  <si>
    <t xml:space="preserve">ф1 пс Опытная </t>
  </si>
  <si>
    <t xml:space="preserve">ф2 10лет КССР </t>
  </si>
  <si>
    <t xml:space="preserve"> ф-2 пс Суворова </t>
  </si>
  <si>
    <t xml:space="preserve">ф13 пс Суворова </t>
  </si>
  <si>
    <t xml:space="preserve"> ф12 пс Суворова </t>
  </si>
  <si>
    <t xml:space="preserve"> ф-3 пс Суворова</t>
  </si>
  <si>
    <t xml:space="preserve">ф15 пс Суворова </t>
  </si>
  <si>
    <t xml:space="preserve">ф-7 пс Панфилова </t>
  </si>
  <si>
    <t xml:space="preserve">ф-1 пс Грабово </t>
  </si>
  <si>
    <t xml:space="preserve"> ф-7 пс Грабово </t>
  </si>
  <si>
    <t xml:space="preserve">ф-4 пс Голубовка </t>
  </si>
  <si>
    <t xml:space="preserve"> ф1 пс Селета </t>
  </si>
  <si>
    <t xml:space="preserve">ф6 пс Селета </t>
  </si>
  <si>
    <t xml:space="preserve">ф-1 пс Западная </t>
  </si>
  <si>
    <t>ф4 пс Коскольская</t>
  </si>
  <si>
    <t xml:space="preserve">ф-2 пс Абая </t>
  </si>
  <si>
    <t xml:space="preserve"> ф-3 пс Абая </t>
  </si>
  <si>
    <t xml:space="preserve">ф-6 пс Абая </t>
  </si>
  <si>
    <t xml:space="preserve">ф7 пс Кутузова </t>
  </si>
  <si>
    <t xml:space="preserve"> ф4 пс Кутузова </t>
  </si>
  <si>
    <t xml:space="preserve">ф1 пс Кутузова </t>
  </si>
  <si>
    <t xml:space="preserve">ф2 псКутузова </t>
  </si>
  <si>
    <t xml:space="preserve">ф6 пс Северная </t>
  </si>
  <si>
    <t xml:space="preserve"> ф9 пс Северная </t>
  </si>
  <si>
    <t xml:space="preserve">ф10 пс Северная </t>
  </si>
  <si>
    <t xml:space="preserve">ф11 псСеверная </t>
  </si>
  <si>
    <t xml:space="preserve">ф15 Кайманачиха-1 </t>
  </si>
  <si>
    <t xml:space="preserve">ф14 Кайманачиха-1 </t>
  </si>
  <si>
    <t xml:space="preserve">ф9 Кайманачиха-1 </t>
  </si>
  <si>
    <t>ф6 Кайманачиха 1</t>
  </si>
  <si>
    <t xml:space="preserve">ф1 Кайманачиха-1 </t>
  </si>
  <si>
    <t xml:space="preserve">ф1 Кайманачиха-2 </t>
  </si>
  <si>
    <t xml:space="preserve"> ф6 Кайманачиха-2 </t>
  </si>
  <si>
    <t>ЖРЭС</t>
  </si>
  <si>
    <t xml:space="preserve">ф2  ПС Железинка 1 </t>
  </si>
  <si>
    <t xml:space="preserve">ф8  ПС Железинка 1 </t>
  </si>
  <si>
    <t xml:space="preserve">ф3  ПС Железинка 1 </t>
  </si>
  <si>
    <t xml:space="preserve">ф2а  ПС Железинка 2 </t>
  </si>
  <si>
    <t xml:space="preserve">ф14  ПС Железинка 2 </t>
  </si>
  <si>
    <t xml:space="preserve">ф13  ПС Железинка 2 </t>
  </si>
  <si>
    <t xml:space="preserve">ф10  ПС Железинка 2 </t>
  </si>
  <si>
    <t xml:space="preserve">ф2  ПС Моисеевка </t>
  </si>
  <si>
    <t xml:space="preserve">ф6  ПС Моисеевка </t>
  </si>
  <si>
    <t>ограничения по проводу в пролёте опор Ау-130 - П-152</t>
  </si>
  <si>
    <t xml:space="preserve">ф4  ПС Церковное </t>
  </si>
  <si>
    <t xml:space="preserve">ф3  ПС Церковное </t>
  </si>
  <si>
    <t>ф2 ПС Весёлая-роща</t>
  </si>
  <si>
    <t>ограничения по проводу в пролёте опор П-28-2 - Акр 28-12</t>
  </si>
  <si>
    <t>ф4 ПС Весёлая-роща</t>
  </si>
  <si>
    <t>ф5 ПС Весёлая-роща</t>
  </si>
  <si>
    <t>ф6 ПС Весёлая-роща</t>
  </si>
  <si>
    <t>ф4 ПС Михайловка</t>
  </si>
  <si>
    <t>ф8  ПС Михайловка</t>
  </si>
  <si>
    <t>ф3  ПС Кара-агаш</t>
  </si>
  <si>
    <t>АС-25</t>
  </si>
  <si>
    <t>ф8  ПС Кара-агаш</t>
  </si>
  <si>
    <t>ф2  ПС Кара-агаш</t>
  </si>
  <si>
    <t>ф1  ПС Кара-агаш</t>
  </si>
  <si>
    <t>ф1  ПС Энбекши</t>
  </si>
  <si>
    <t>АС-50/АС-25</t>
  </si>
  <si>
    <t>ограничения по проводу в пролёте опор По-32   - Акр32-50</t>
  </si>
  <si>
    <t>ф2  ПС Энбекши</t>
  </si>
  <si>
    <t>ограничения по проводу в пролёте опор П-15  - Акр15-16</t>
  </si>
  <si>
    <t>ф3  ПС Энбекши</t>
  </si>
  <si>
    <t>ф6  ПС Энбекши</t>
  </si>
  <si>
    <t>ф12  ПС Энбекши</t>
  </si>
  <si>
    <t>ф15  ПС Энбекши</t>
  </si>
  <si>
    <t>ф8  ПС Новокузминка</t>
  </si>
  <si>
    <t>ф2  ПС Новокузминка</t>
  </si>
  <si>
    <t>ф9  ПС Новокузминка</t>
  </si>
  <si>
    <t>ф3 ПС Новокузминка</t>
  </si>
  <si>
    <t>ф10  ПС Новокузминка</t>
  </si>
  <si>
    <t>ф6  РП Озёрное</t>
  </si>
  <si>
    <t>ф1  РП Озёрное</t>
  </si>
  <si>
    <t>ф4  РП Урлютюбский</t>
  </si>
  <si>
    <t>ф5 РП Урлютюбский</t>
  </si>
  <si>
    <t>ф10  ПС Башмачное</t>
  </si>
  <si>
    <t>ограничения по проводу в пролёте опор Ао-84- Акр84-95</t>
  </si>
  <si>
    <t>ф2  ПС Башмачное</t>
  </si>
  <si>
    <t>ограничения по проводу в пролёте опор Ау169- По275-2</t>
  </si>
  <si>
    <t>ф3  ПС Башмачное</t>
  </si>
  <si>
    <t>ф6  ПС Башмачное</t>
  </si>
  <si>
    <t>ф1  ПС Безводное</t>
  </si>
  <si>
    <t>ф5  ПС Безводное</t>
  </si>
  <si>
    <t>ф6  ПС Прииртышская</t>
  </si>
  <si>
    <t>ф5  ПС Прииртышская</t>
  </si>
  <si>
    <t>АН-35/АС-35</t>
  </si>
  <si>
    <t>ограничения по проводу в пролёте опор Ау55- Акр-120</t>
  </si>
  <si>
    <t>ф2  ПС Жолтаптык</t>
  </si>
  <si>
    <t>ф5  ПС Жолтаптык</t>
  </si>
  <si>
    <t>ф7  ПС Жолтаптык</t>
  </si>
  <si>
    <t>ф5  ПС Мирная</t>
  </si>
  <si>
    <t>ф7  ПС Мирная</t>
  </si>
  <si>
    <t>А-35</t>
  </si>
  <si>
    <t>ф14  ПС Мирная</t>
  </si>
  <si>
    <t>ф2  ПС Мирная</t>
  </si>
  <si>
    <t>ф15 ПС Мирная</t>
  </si>
  <si>
    <t>БРЭС</t>
  </si>
  <si>
    <t>Ф2 ПС Баянаул</t>
  </si>
  <si>
    <t>Ф4 ПС Баянаул</t>
  </si>
  <si>
    <t>Ф9 ПС Баянаул</t>
  </si>
  <si>
    <t>Ф11 ПС Баянаул</t>
  </si>
  <si>
    <t>Ф16 яч№20 ПС Баянаул</t>
  </si>
  <si>
    <t>Ф22 ПС Баянаул</t>
  </si>
  <si>
    <t>Ф23 ПС Баянаул</t>
  </si>
  <si>
    <t>Ф1 ПС Алексеевка</t>
  </si>
  <si>
    <t>Ф9 ПС Алексеевка</t>
  </si>
  <si>
    <t>Ф13 ПС Алексеевка</t>
  </si>
  <si>
    <t>Ф1 ПС Бирлик</t>
  </si>
  <si>
    <t>Ф2 ПС Бирлик</t>
  </si>
  <si>
    <t>Ф7 ПС Бирлик</t>
  </si>
  <si>
    <t>Ф4(7) ПС Александровка</t>
  </si>
  <si>
    <t>Ф9 ПС Александровка</t>
  </si>
  <si>
    <t>Ф14 ПС Александровка</t>
  </si>
  <si>
    <t>Ф1 ПС 21 Партсъезд</t>
  </si>
  <si>
    <t>Ф2 ПС 21 Партсъезд</t>
  </si>
  <si>
    <t>Ф3 ПС 21 Партсъезд</t>
  </si>
  <si>
    <t>Ф1 ПС Жанажол</t>
  </si>
  <si>
    <t>Ф2 ПС Жанажол</t>
  </si>
  <si>
    <t>Ф6 ПС Жанажол</t>
  </si>
  <si>
    <t>Ф7 ПС Жанажол</t>
  </si>
  <si>
    <t>Ф4(5) ПС Тендык</t>
  </si>
  <si>
    <t>Ф6 ПС Тендык</t>
  </si>
  <si>
    <t>Ф7 ПС Тендык</t>
  </si>
  <si>
    <t>Ф1 ПС Жанатлек</t>
  </si>
  <si>
    <t>Ф6 ПС Жанатлек</t>
  </si>
  <si>
    <t>Ф10 ПС Жанатлек</t>
  </si>
  <si>
    <t>Ф15 ПС Жанатлек</t>
  </si>
  <si>
    <t>Ф1 ПС Каратомар</t>
  </si>
  <si>
    <t>Ф2 ПС Каратомар</t>
  </si>
  <si>
    <t>Ф5 ПС Каратомар</t>
  </si>
  <si>
    <t>Ф7 ПС Каратомар</t>
  </si>
  <si>
    <t>Ф2(4) ПС Лекер</t>
  </si>
  <si>
    <t>Ф8 ПС Лекер</t>
  </si>
  <si>
    <t>Ф1 ПС Южная</t>
  </si>
  <si>
    <t>Ф2 ПС Южная</t>
  </si>
  <si>
    <t>Ф6 ПС Южная</t>
  </si>
  <si>
    <t>Ф7 ПС Южная</t>
  </si>
  <si>
    <t>Ф8 ПС Южная</t>
  </si>
  <si>
    <t>Ф1 ПС Угольная</t>
  </si>
  <si>
    <t>Ф2 ПС Угольная</t>
  </si>
  <si>
    <t>Ф6 ПС Угольная</t>
  </si>
  <si>
    <t>Ф7 ПС Угольная</t>
  </si>
  <si>
    <t>Ф2 ПС Сатпаева</t>
  </si>
  <si>
    <t>Ф7 ПС Сатпаева</t>
  </si>
  <si>
    <t>Ф4 ПС Майкайн 61</t>
  </si>
  <si>
    <t>Ф11 ПС Майкайн 61</t>
  </si>
  <si>
    <t>Ф14 ПС Майкайн 61</t>
  </si>
  <si>
    <t>Ф4 ПС майкайн64</t>
  </si>
  <si>
    <t>Ф10 ПСМайкайн 64</t>
  </si>
  <si>
    <t>Ф14 ПС Сабындыколь</t>
  </si>
  <si>
    <t>ЩРЭС</t>
  </si>
  <si>
    <t>Ф1ПС Чигириновка</t>
  </si>
  <si>
    <t xml:space="preserve">Ф2 ПС Чалдай </t>
  </si>
  <si>
    <t>Ф3 ПС Чалдай</t>
  </si>
  <si>
    <t>ПС-25,     АС-35</t>
  </si>
  <si>
    <t xml:space="preserve">Ф6 ПС Чигириновка </t>
  </si>
  <si>
    <t>Ф7 ПС Чалдай</t>
  </si>
  <si>
    <t>Ф7 ПС Чигириновка</t>
  </si>
  <si>
    <t>Ф8 ПС Чалдай</t>
  </si>
  <si>
    <t>Ф13 ПС Чалдай</t>
  </si>
  <si>
    <t>Ф1 ПС Сосновка I</t>
  </si>
  <si>
    <t>АС-35,50</t>
  </si>
  <si>
    <t>Ф10 ПС Сосновка I</t>
  </si>
  <si>
    <t>Ф11 ПС Сосновка II</t>
  </si>
  <si>
    <t>Ф14 ПС Сосновка II</t>
  </si>
  <si>
    <t>Ф2 ПС  Сосновка I</t>
  </si>
  <si>
    <t>Ф4 ПС Сосновка II</t>
  </si>
  <si>
    <t>Ф6 ПС Сосновка II</t>
  </si>
  <si>
    <t>Ф7 ПС Сосновка I</t>
  </si>
  <si>
    <t>Ф8 ПС Сосновка I</t>
  </si>
  <si>
    <t>Ф9 ПС  Сосновка II</t>
  </si>
  <si>
    <t xml:space="preserve">Ф1 ПС Щербакты </t>
  </si>
  <si>
    <t>Ф10 ПС Щербакты</t>
  </si>
  <si>
    <t>Ф11 ПС Щербакты</t>
  </si>
  <si>
    <t>Ф12 ПС Щербакты</t>
  </si>
  <si>
    <t>Ф20 ПС Щербакты</t>
  </si>
  <si>
    <t>Ф21 ПС Щербакты</t>
  </si>
  <si>
    <t>Ф22ПС Щербакты</t>
  </si>
  <si>
    <t xml:space="preserve">Ф4 ПС Орловка </t>
  </si>
  <si>
    <t>Ф5 Щербакты</t>
  </si>
  <si>
    <t>Ф7 ПС Щербакты</t>
  </si>
  <si>
    <t>Ф8 ПС Щербакты</t>
  </si>
  <si>
    <t>Ф3 ПС Орловка</t>
  </si>
  <si>
    <t>Ф4 ПС Щербакты</t>
  </si>
  <si>
    <t>Ф5 ПС Орловка</t>
  </si>
  <si>
    <t>Ф6 ПС Орловка</t>
  </si>
  <si>
    <t>Ф1 ПС Абая</t>
  </si>
  <si>
    <t>Ф6 ПС Галкино</t>
  </si>
  <si>
    <t>Ф2 ПС  Абая</t>
  </si>
  <si>
    <t>Ф6 ПС Абая</t>
  </si>
  <si>
    <t>Ф14 ПС Галкино</t>
  </si>
  <si>
    <t>АС-25,АС-35</t>
  </si>
  <si>
    <t>Ф5 ПС Галкино</t>
  </si>
  <si>
    <t>АС-35,С-25</t>
  </si>
  <si>
    <t>Ф1 ПС Маралды</t>
  </si>
  <si>
    <t>Ф12 ПС Маралды</t>
  </si>
  <si>
    <t xml:space="preserve">Ф15 ПС Маралды </t>
  </si>
  <si>
    <t>Ф3 ПС Карабидай</t>
  </si>
  <si>
    <t>Ф4 ПС Карабидай</t>
  </si>
  <si>
    <t>Ф4 ПС Кургамыс</t>
  </si>
  <si>
    <t xml:space="preserve">Ф7 ПС Маралды </t>
  </si>
  <si>
    <t>Ф7 ПС Кургамыс</t>
  </si>
  <si>
    <t>Ф8 ПС Маралды</t>
  </si>
  <si>
    <t>Ф9 ПС Кургамыс</t>
  </si>
  <si>
    <t>ф13 ПС Кургамыс</t>
  </si>
  <si>
    <t>ф13 ПС Щербакты</t>
  </si>
  <si>
    <t>Ф1А  ПС Щербакты</t>
  </si>
  <si>
    <t>УРЭС</t>
  </si>
  <si>
    <t>Ф№4 ПС Павловка</t>
  </si>
  <si>
    <t>Ф№5 ПС Павловка</t>
  </si>
  <si>
    <t>Ф№7 ПС Павловка</t>
  </si>
  <si>
    <t>Ф№8 ПС Павловка</t>
  </si>
  <si>
    <t>АС-35/АС-50</t>
  </si>
  <si>
    <t>175/210</t>
  </si>
  <si>
    <t>пролет опор Ак1-1- Акр 1-175</t>
  </si>
  <si>
    <t>Ф№ 17 ПС Павловка</t>
  </si>
  <si>
    <t>Ф№7 ПС Галицкая</t>
  </si>
  <si>
    <t>Ф№10 ПС Галицкая</t>
  </si>
  <si>
    <t>Ф№11 ПС Галицкая</t>
  </si>
  <si>
    <t>Ф№ 14 ПС Галицкая</t>
  </si>
  <si>
    <t>Ф№2 ПС Дмитриевка</t>
  </si>
  <si>
    <t>Ф№11 ПС Дмитриевка</t>
  </si>
  <si>
    <t>Ф№ 2 ПС Рождественка</t>
  </si>
  <si>
    <t>Ф№1ПСКонстантиновка</t>
  </si>
  <si>
    <t>Ф№2ПСКонстантиновка</t>
  </si>
  <si>
    <t>Ф№3ПСКонстантиновка</t>
  </si>
  <si>
    <t>Ф№8ПСКонстантиновка</t>
  </si>
  <si>
    <t>Ф№9ПСКонстантиновка</t>
  </si>
  <si>
    <t>Ф№10ПСКонстантиновка</t>
  </si>
  <si>
    <t>Ф№13ПСКонстантиновка</t>
  </si>
  <si>
    <t xml:space="preserve">Ф№1 ПС Лозовая </t>
  </si>
  <si>
    <t>Ф№2 ПС Лозовая</t>
  </si>
  <si>
    <t>Ф№5 ПС Лозовая</t>
  </si>
  <si>
    <t>Ф№ 1 ПС Богатырь</t>
  </si>
  <si>
    <t>Ф№2 ПС Богатырь</t>
  </si>
  <si>
    <t>Ф№ 7 ПС Богатырь</t>
  </si>
  <si>
    <t>Ф№1А ПС Тимирязево</t>
  </si>
  <si>
    <t>Ф№1 ПС Ольгино</t>
  </si>
  <si>
    <t xml:space="preserve">Ф№7 ПС Ольгино </t>
  </si>
  <si>
    <t>Ф№9 ПС Ольгино</t>
  </si>
  <si>
    <t>Ф№11 ПС Ольгино</t>
  </si>
  <si>
    <t>Ф№1 ПС Успенка-1</t>
  </si>
  <si>
    <t>Ф№7 ПС Успенка-1</t>
  </si>
  <si>
    <t>Ф№10 ПС Успенка-1</t>
  </si>
  <si>
    <t>Ф№21 ПС Успенка-2</t>
  </si>
  <si>
    <t>Ф№22 ПС Успенка-2</t>
  </si>
  <si>
    <t>Ф№25 ПС Успенка-2</t>
  </si>
  <si>
    <t>Ф№27 ПС Успенка-2</t>
  </si>
  <si>
    <t>Ф№5 ПС Белоцерковка</t>
  </si>
  <si>
    <t>Ф№8 ПС Белоцерковка</t>
  </si>
  <si>
    <t>Ф№3 ПС Ковалевка</t>
  </si>
  <si>
    <t>Ф№4 ПС Ковалевка</t>
  </si>
  <si>
    <t xml:space="preserve">Провод </t>
  </si>
  <si>
    <t>Отпайка на ПС Транспортная</t>
  </si>
  <si>
    <t>АС -185</t>
  </si>
  <si>
    <t>Отпайка на ПС Усольская</t>
  </si>
  <si>
    <t>Отпайка на ПС Парковую</t>
  </si>
  <si>
    <t>Отпайка на ПС Совхоз-техникум</t>
  </si>
  <si>
    <t>Отпайка на ПС Правобережная</t>
  </si>
  <si>
    <t>Ленинская - Западная</t>
  </si>
  <si>
    <t>Л-109/1</t>
  </si>
  <si>
    <t>Федоровка 2 - Федоровка 1</t>
  </si>
  <si>
    <t>Фёдоровка-1 –</t>
  </si>
  <si>
    <t>Отпайка на ПС Южная</t>
  </si>
  <si>
    <t>Отпайка Южная - НС-1</t>
  </si>
  <si>
    <t>Отпайка Насос</t>
  </si>
  <si>
    <t>Качиры1 - Краснокутская</t>
  </si>
  <si>
    <t>Л-135/3</t>
  </si>
  <si>
    <t>Абая - Суворовская</t>
  </si>
  <si>
    <t>Л-138</t>
  </si>
  <si>
    <t>Александровка - Алексеевка</t>
  </si>
  <si>
    <t>Жумускер- Лебяжье</t>
  </si>
  <si>
    <t>Л-140Б</t>
  </si>
  <si>
    <t>Л-145</t>
  </si>
  <si>
    <t>Экибастуз Строительная -1 - НПС</t>
  </si>
  <si>
    <t>АС -120</t>
  </si>
  <si>
    <t>Л-146</t>
  </si>
  <si>
    <t>Суворовская - Прииртышская</t>
  </si>
  <si>
    <t>300, 800</t>
  </si>
  <si>
    <t>Л-12</t>
  </si>
  <si>
    <t>ТЭЦ-2 - Северная Промышленая</t>
  </si>
  <si>
    <t>Л-14</t>
  </si>
  <si>
    <t>ТЭЦ-2 - Северная городская</t>
  </si>
  <si>
    <t xml:space="preserve">ТЭЦ 1 – </t>
  </si>
  <si>
    <t>Л-16</t>
  </si>
  <si>
    <t>ТЭЦ-1 - Южный водозабор</t>
  </si>
  <si>
    <t>Л-СВЗ-2</t>
  </si>
  <si>
    <t>ТЭЦ-3 - Северный водозабор</t>
  </si>
  <si>
    <t>А-600</t>
  </si>
  <si>
    <t>(Л-2)</t>
  </si>
  <si>
    <t>Каустик-ЦРП-1</t>
  </si>
  <si>
    <t>17,18А</t>
  </si>
  <si>
    <t xml:space="preserve">  Южный водозабор - Береговая</t>
  </si>
  <si>
    <t>АС-95, АС-120</t>
  </si>
  <si>
    <t>330/380</t>
  </si>
  <si>
    <t>51,51/1</t>
  </si>
  <si>
    <t xml:space="preserve">  Качиры-2 - Качиры-1 - Бобровка</t>
  </si>
  <si>
    <t>АС-50, АС-95</t>
  </si>
  <si>
    <t xml:space="preserve"> Федоровка-1,2 - Львовка</t>
  </si>
  <si>
    <t xml:space="preserve"> Федоровка-2 - Октябрьская</t>
  </si>
  <si>
    <t>АС-35, АС-50, АС-95</t>
  </si>
  <si>
    <t xml:space="preserve"> Федоровка-1,2 - Воскресенка-1,2</t>
  </si>
  <si>
    <t xml:space="preserve"> Воскресенка-2 - Трофимовка</t>
  </si>
  <si>
    <t xml:space="preserve"> Воскресенка-2 - Фрументьевка</t>
  </si>
  <si>
    <t xml:space="preserve"> АС-95</t>
  </si>
  <si>
    <t xml:space="preserve"> Фрументьевка  -  Львовка</t>
  </si>
  <si>
    <t xml:space="preserve"> Прииртышская - Железинка-2</t>
  </si>
  <si>
    <t>55/1</t>
  </si>
  <si>
    <t xml:space="preserve">  Железинка-2 - Железинка-1</t>
  </si>
  <si>
    <t xml:space="preserve"> Железинка-2 - Моисеевка</t>
  </si>
  <si>
    <t xml:space="preserve"> Моисеевка - Бобровка</t>
  </si>
  <si>
    <t xml:space="preserve"> Веселая Роща - Мирная</t>
  </si>
  <si>
    <t xml:space="preserve">  Мирная - Жолтаптык</t>
  </si>
  <si>
    <t xml:space="preserve"> Веселая Роща - Михайловка</t>
  </si>
  <si>
    <t xml:space="preserve"> Константиновка - Ольгино</t>
  </si>
  <si>
    <t>АС-95, АС-70</t>
  </si>
  <si>
    <t>Ольгино - Тимирязево</t>
  </si>
  <si>
    <t>Павловка - Успенка</t>
  </si>
  <si>
    <t>Павловка - Дмитриевка</t>
  </si>
  <si>
    <t>Дмитриевка - Галицкая</t>
  </si>
  <si>
    <t xml:space="preserve"> Щербакты - Сосновка-2</t>
  </si>
  <si>
    <t>68/1</t>
  </si>
  <si>
    <t>Сосновка-2 - Сосновка-1</t>
  </si>
  <si>
    <t>Галкино - Карабидай</t>
  </si>
  <si>
    <t xml:space="preserve"> Карабидай - Восточная</t>
  </si>
  <si>
    <t xml:space="preserve">  Галкино - Абая</t>
  </si>
  <si>
    <t xml:space="preserve">  Галкино - Чигириновка</t>
  </si>
  <si>
    <t xml:space="preserve"> Чигириновка - Чалдай</t>
  </si>
  <si>
    <t xml:space="preserve">  Щербакты-2 - Майкарагай</t>
  </si>
  <si>
    <t xml:space="preserve">  Отпайка на ПС Малыбай</t>
  </si>
  <si>
    <t xml:space="preserve">  Отпайка на ПС Казантай</t>
  </si>
  <si>
    <t xml:space="preserve">   Ковалевка - Богатырь</t>
  </si>
  <si>
    <t xml:space="preserve"> Мичурино - Ефремовка</t>
  </si>
  <si>
    <t xml:space="preserve">  Ефремовка - Луганск</t>
  </si>
  <si>
    <t xml:space="preserve"> Луганск - Константиновка с отпайкой</t>
  </si>
  <si>
    <t xml:space="preserve"> Отпайка на ПС Пригородная правая цепь</t>
  </si>
  <si>
    <t xml:space="preserve"> Отпайка на ПС Пригородная левая цепь</t>
  </si>
  <si>
    <t xml:space="preserve"> Отпайка на ПС Жолтаптык</t>
  </si>
  <si>
    <t xml:space="preserve"> ТЭЦ-3 - Северный водозабор</t>
  </si>
  <si>
    <t xml:space="preserve"> ТЭЦ-3 - Каустик ЦРП-1</t>
  </si>
  <si>
    <t xml:space="preserve"> ЕПТФ - Пригородная</t>
  </si>
  <si>
    <t xml:space="preserve">  Пригородная - Евгеньевка</t>
  </si>
  <si>
    <t xml:space="preserve">  Калкаман - НС №3</t>
  </si>
  <si>
    <t xml:space="preserve"> Калкаман - Пограниник</t>
  </si>
  <si>
    <t xml:space="preserve"> Калкаман - Овощемолочная</t>
  </si>
  <si>
    <t xml:space="preserve"> Ивановка - Новотроицкая</t>
  </si>
  <si>
    <t>Ивановка - Новоалексеевка</t>
  </si>
  <si>
    <t>Новоалексевка - Барлыбай</t>
  </si>
  <si>
    <t>Барлыбай - Агрономия</t>
  </si>
  <si>
    <t>Новотроицкая - Краснокутская-2</t>
  </si>
  <si>
    <t>Т-28</t>
  </si>
  <si>
    <t>до ПС Кырык-Уй</t>
  </si>
  <si>
    <t>Путь Ильича - Грязновка</t>
  </si>
  <si>
    <t>Ермак Строительная - Евгеньевка - Путь Ильча</t>
  </si>
  <si>
    <t>Отпайка на ПС Путь Ильича</t>
  </si>
  <si>
    <t xml:space="preserve"> Грязновка - Кургуль</t>
  </si>
  <si>
    <t>31/1</t>
  </si>
  <si>
    <t xml:space="preserve"> Кургуль - Кызыл-Курома</t>
  </si>
  <si>
    <t>Кызыл-Курома - Белогорье-I</t>
  </si>
  <si>
    <t>Белогорье-I - Белогорье-II</t>
  </si>
  <si>
    <t>33/1</t>
  </si>
  <si>
    <t xml:space="preserve"> Белогорье-II - Жалтырская</t>
  </si>
  <si>
    <t>Жалтырская - Чапаево</t>
  </si>
  <si>
    <t>Чапаево - Жумускер</t>
  </si>
  <si>
    <t xml:space="preserve"> Жумускер - Каратерек</t>
  </si>
  <si>
    <t xml:space="preserve"> Ермак Строительная-Калкаман</t>
  </si>
  <si>
    <t>41/1</t>
  </si>
  <si>
    <t xml:space="preserve"> Майкаин-62 - Аэропорт</t>
  </si>
  <si>
    <t xml:space="preserve"> Майкаин-64 - Майкаин-62</t>
  </si>
  <si>
    <t>43/1</t>
  </si>
  <si>
    <t>Майкаин-64 - Майкаин-61</t>
  </si>
  <si>
    <t>60Б</t>
  </si>
  <si>
    <t>Тендык - Сатпаева</t>
  </si>
  <si>
    <t>Краснокутск - Харьковка</t>
  </si>
  <si>
    <t>Сатпаева - 21 партсъезд</t>
  </si>
  <si>
    <t>Иртышск - Иртышский ХПП</t>
  </si>
  <si>
    <t>Иртышск - Опытная</t>
  </si>
  <si>
    <t>62/1</t>
  </si>
  <si>
    <t>Опытная - Кайманачиха-1</t>
  </si>
  <si>
    <t>62/2</t>
  </si>
  <si>
    <t xml:space="preserve"> Кайманачиха - Северная</t>
  </si>
  <si>
    <t>Суворово - Пушкина</t>
  </si>
  <si>
    <t>63/1</t>
  </si>
  <si>
    <t>Пушкина - Ленина</t>
  </si>
  <si>
    <t>63/2</t>
  </si>
  <si>
    <t xml:space="preserve"> Ленина - Амангельды</t>
  </si>
  <si>
    <t>ПП/Т-63 - Кутузовская</t>
  </si>
  <si>
    <t>Суворовская - Корниловка</t>
  </si>
  <si>
    <t>65/1</t>
  </si>
  <si>
    <t xml:space="preserve"> Корниловка - Голубовка</t>
  </si>
  <si>
    <t>Абая-Западная</t>
  </si>
  <si>
    <t>66/1</t>
  </si>
  <si>
    <t>Амангельды - Западная</t>
  </si>
  <si>
    <t>Голубовка - Абая</t>
  </si>
  <si>
    <t>67/1</t>
  </si>
  <si>
    <t xml:space="preserve"> Абая - Селета</t>
  </si>
  <si>
    <t>Суворово - Панфилова</t>
  </si>
  <si>
    <t xml:space="preserve"> Панфилова - Грабова</t>
  </si>
  <si>
    <t>Краснокутская - Чкалова</t>
  </si>
  <si>
    <t>Иртышская - 10 лет Казахстана</t>
  </si>
  <si>
    <t>Кайманачиха - Кайманачиха ХПП</t>
  </si>
  <si>
    <t>Аккольская - Шидерты</t>
  </si>
  <si>
    <t>Алексеевка - Жанажол</t>
  </si>
  <si>
    <t>Алексеевка - Тендык</t>
  </si>
  <si>
    <t>Алексеевка - Жанатлек</t>
  </si>
  <si>
    <t>Жанатлек - Каратумар</t>
  </si>
  <si>
    <t>Баянаул - Лекер</t>
  </si>
  <si>
    <t>Лекер - Акшиманская</t>
  </si>
  <si>
    <t xml:space="preserve"> Баянаул - Южная</t>
  </si>
  <si>
    <t>Лекер - Угольная</t>
  </si>
  <si>
    <t>Калкаман - Карасор - КДСМ</t>
  </si>
  <si>
    <t>Калкаман - Кудайколь</t>
  </si>
  <si>
    <t xml:space="preserve"> Баянаул - Сабындыколь</t>
  </si>
  <si>
    <t>Щербакы-II - Насосная №5</t>
  </si>
  <si>
    <t>ЛЭП 35 в режиме 10кВ</t>
  </si>
  <si>
    <t>АС-70, АС-95</t>
  </si>
  <si>
    <t>120/4</t>
  </si>
  <si>
    <t>Ямышево - Насосная</t>
  </si>
  <si>
    <t>ЛЭП 110 в режиме 10кВ</t>
  </si>
  <si>
    <t>Новокузьминка - Озерное</t>
  </si>
  <si>
    <t>Отпайка на ПС "Урлютюбская"</t>
  </si>
  <si>
    <t>Назаровка - Щербакты</t>
  </si>
  <si>
    <t>АС -70</t>
  </si>
  <si>
    <t>Красноармейка - Романовка</t>
  </si>
  <si>
    <t>Мичурино - Черноярка - Насосная</t>
  </si>
  <si>
    <t>Чернорецк - Насосная</t>
  </si>
  <si>
    <t>АС-35,50,70</t>
  </si>
  <si>
    <t xml:space="preserve">ВЛ 35 кВ № 58 «Железинка 2 – Моисеевка» - 14,118 </t>
  </si>
  <si>
    <t xml:space="preserve">ВЛ 35 кВ № 59 «Моисеевка – Бобровка» - 25,992 </t>
  </si>
  <si>
    <t>АС-50, АС-120</t>
  </si>
  <si>
    <t>210/380</t>
  </si>
  <si>
    <t>265/330</t>
  </si>
  <si>
    <t>175/210/330</t>
  </si>
  <si>
    <t>210/330</t>
  </si>
  <si>
    <t>Красноармейка - Ефремовка</t>
  </si>
  <si>
    <t>Ямышево - Ольгино</t>
  </si>
  <si>
    <t>НПС1</t>
  </si>
  <si>
    <t>НПС2</t>
  </si>
  <si>
    <t>АСБ-120/АС-35</t>
  </si>
  <si>
    <t>АС-50/АСБ-120</t>
  </si>
  <si>
    <t>210/218</t>
  </si>
  <si>
    <t xml:space="preserve">открыт </t>
  </si>
  <si>
    <t>Ф24 ПС Майкайн62</t>
  </si>
  <si>
    <t>ф11 ПС Юбилейная</t>
  </si>
  <si>
    <t>АСБ-120/АС-70</t>
  </si>
  <si>
    <t>ограничения по КЛ-10 ПС Юбилейная выход на ВЛ-10</t>
  </si>
  <si>
    <t>4,0+6,3</t>
  </si>
  <si>
    <t>Ограничивающий параметр</t>
  </si>
  <si>
    <t>1х320; 1х160</t>
  </si>
  <si>
    <t>2х250</t>
  </si>
  <si>
    <t xml:space="preserve">с.Качиры   </t>
  </si>
  <si>
    <t>ТП 1</t>
  </si>
  <si>
    <t>Качирский район</t>
  </si>
  <si>
    <t>Расчёт пропускной способности Центров питания по итогам  замера максимума нагрузки на  август 2021г.</t>
  </si>
  <si>
    <t>Интерактивная карта на август 2021г.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</si>
  <si>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август 2021г.)</t>
  </si>
  <si>
    <t>Перечень закрытых центров питания по максимальным нагрузкам (август 2021г.) (текущий дефицит мощности)</t>
  </si>
  <si>
    <t xml:space="preserve">Перечень ЛЭП-35кВ с ограничением доступа для подключения потребителей (август 2021г.) </t>
  </si>
  <si>
    <t xml:space="preserve">Перечень фидеров 10кВ с ограничением доступа для подключения потребителей (август 2021г.) </t>
  </si>
  <si>
    <t>Текущий дефицит по ТП/КТП/РП 6-10/0,4кВ на август 2021г.</t>
  </si>
  <si>
    <t>ПРОПУСКНАЯ    СПОСОБНОСТЬ    ЛИНИЙ    ЭЛЕКТРОПЕРЕДАЧ 35кВ  и выше  ( август 2021)</t>
  </si>
  <si>
    <t>ПРОПУСКНАЯ    СПОСОБНОСТЬ    ЛИНИЙ    ЭЛЕКТРОПЕРЕДАЧ 10/6кВ на август 2021г.</t>
  </si>
  <si>
    <t>открыт (подключения доп.мощностей по фид.10кВ № 5 ограничено)</t>
  </si>
  <si>
    <t>АН35/АС35</t>
  </si>
  <si>
    <t>2026г. ввод ВЛ в инвестпрограмму</t>
  </si>
  <si>
    <r>
      <rPr>
        <sz val="10"/>
        <rFont val="Times New Roman"/>
        <family val="1"/>
        <charset val="204"/>
      </rPr>
      <t>открыт</t>
    </r>
    <r>
      <rPr>
        <sz val="10"/>
        <color rgb="FFFF0000"/>
        <rFont val="Times New Roman"/>
        <family val="1"/>
        <charset val="204"/>
      </rPr>
      <t xml:space="preserve"> (подключения доп.мощностей по фид.10кВ № 5 ограничено)</t>
    </r>
  </si>
  <si>
    <r>
      <t xml:space="preserve">открыт </t>
    </r>
    <r>
      <rPr>
        <sz val="10"/>
        <color rgb="FFFF0000"/>
        <rFont val="Times New Roman"/>
        <family val="1"/>
        <charset val="204"/>
      </rPr>
      <t>(подключения доп.мощностей по фид.10кВ № 5 ограничено)</t>
    </r>
  </si>
  <si>
    <t xml:space="preserve">Ограничения могут быть сняты после ввода в эксплуатацию возобновляемых источников электроэнергии (ВИЭ). 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</si>
</sst>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4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36" fillId="0" borderId="0"/>
    <xf numFmtId="43" fontId="4" fillId="0" borderId="0" applyFont="0" applyFill="0" applyBorder="0" applyAlignment="0" applyProtection="0"/>
  </cellStyleXfs>
  <cellXfs count="495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4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5" fontId="1" fillId="8" borderId="0" xfId="0" applyNumberFormat="1" applyFont="1" applyFill="1" applyBorder="1" applyAlignment="1">
      <alignment horizontal="center" vertical="center" wrapText="1"/>
    </xf>
    <xf numFmtId="165" fontId="25" fillId="8" borderId="0" xfId="0" applyNumberFormat="1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3" fillId="0" borderId="0" xfId="0" applyFont="1" applyBorder="1"/>
    <xf numFmtId="0" fontId="14" fillId="0" borderId="2" xfId="0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164" fontId="34" fillId="0" borderId="1" xfId="0" applyNumberFormat="1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37" applyFont="1" applyFill="1" applyBorder="1" applyAlignment="1">
      <alignment horizontal="center" vertical="center"/>
    </xf>
    <xf numFmtId="0" fontId="14" fillId="0" borderId="1" xfId="37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3" xfId="0" applyBorder="1"/>
    <xf numFmtId="0" fontId="20" fillId="0" borderId="2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165" fontId="14" fillId="0" borderId="21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justify" wrapText="1"/>
    </xf>
    <xf numFmtId="165" fontId="20" fillId="0" borderId="21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justify" wrapText="1"/>
    </xf>
    <xf numFmtId="0" fontId="14" fillId="0" borderId="33" xfId="0" applyFont="1" applyFill="1" applyBorder="1" applyAlignment="1">
      <alignment horizontal="center" vertical="center" wrapText="1"/>
    </xf>
    <xf numFmtId="165" fontId="14" fillId="0" borderId="34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justify" wrapText="1"/>
    </xf>
    <xf numFmtId="0" fontId="14" fillId="0" borderId="36" xfId="0" applyFont="1" applyFill="1" applyBorder="1" applyAlignment="1">
      <alignment horizontal="center" vertical="center" wrapText="1"/>
    </xf>
    <xf numFmtId="165" fontId="14" fillId="0" borderId="37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165" fontId="14" fillId="0" borderId="21" xfId="38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justify" wrapText="1"/>
    </xf>
    <xf numFmtId="0" fontId="20" fillId="0" borderId="34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justify" wrapText="1"/>
    </xf>
    <xf numFmtId="3" fontId="14" fillId="0" borderId="21" xfId="0" applyNumberFormat="1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20" xfId="0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10" xfId="0" applyFont="1" applyFill="1" applyBorder="1"/>
    <xf numFmtId="0" fontId="0" fillId="0" borderId="10" xfId="0" applyBorder="1"/>
    <xf numFmtId="1" fontId="22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1" fontId="14" fillId="4" borderId="0" xfId="0" applyNumberFormat="1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13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14" fillId="4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Border="1" applyAlignment="1"/>
    <xf numFmtId="1" fontId="14" fillId="0" borderId="5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top" wrapText="1"/>
    </xf>
    <xf numFmtId="0" fontId="0" fillId="0" borderId="19" xfId="0" applyBorder="1" applyAlignment="1">
      <alignment vertical="center" wrapText="1"/>
    </xf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0" fillId="0" borderId="14" xfId="0" applyBorder="1"/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27" fillId="0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0" fillId="0" borderId="0" xfId="0" applyFont="1" applyFill="1" applyAlignment="1"/>
    <xf numFmtId="0" fontId="40" fillId="0" borderId="1" xfId="0" applyFont="1" applyFill="1" applyBorder="1" applyAlignment="1">
      <alignment horizontal="center" vertical="center"/>
    </xf>
  </cellXfs>
  <cellStyles count="39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Обычный_Многолетние графики.teh" xfId="37"/>
    <cellStyle name="Стиль 1" xfId="30"/>
    <cellStyle name="Стиль 2" xfId="31"/>
    <cellStyle name="Финансовый" xfId="38" builtinId="3"/>
    <cellStyle name="Финансовый 2" xfId="32"/>
    <cellStyle name="Финансовый 2 2" xfId="33"/>
    <cellStyle name="Финансовый 2 3" xfId="34"/>
    <cellStyle name="Финансовый 3" xfId="3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722"/>
  <sheetViews>
    <sheetView view="pageBreakPreview" topLeftCell="E1" zoomScaleNormal="40" zoomScaleSheetLayoutView="100" workbookViewId="0">
      <pane ySplit="7" topLeftCell="A8" activePane="bottomLeft" state="frozen"/>
      <selection pane="bottomLeft" activeCell="T22" sqref="T22"/>
    </sheetView>
  </sheetViews>
  <sheetFormatPr defaultColWidth="9.140625" defaultRowHeight="15"/>
  <cols>
    <col min="1" max="1" width="5" style="6" customWidth="1"/>
    <col min="2" max="2" width="28.85546875" style="11" customWidth="1"/>
    <col min="3" max="3" width="14.140625" style="6" customWidth="1"/>
    <col min="4" max="4" width="14.85546875" style="7" customWidth="1"/>
    <col min="5" max="5" width="9.42578125" style="6" bestFit="1" customWidth="1"/>
    <col min="6" max="6" width="9.85546875" style="6" customWidth="1"/>
    <col min="7" max="7" width="19.42578125" style="6" bestFit="1" customWidth="1"/>
    <col min="8" max="8" width="19.140625" style="6" customWidth="1"/>
    <col min="9" max="9" width="16" style="6" customWidth="1"/>
    <col min="10" max="10" width="17.5703125" style="6" customWidth="1"/>
    <col min="11" max="11" width="15.85546875" style="6" customWidth="1"/>
    <col min="12" max="12" width="2.42578125" style="27" customWidth="1"/>
    <col min="13" max="13" width="21.42578125" style="29" customWidth="1"/>
    <col min="14" max="14" width="19" style="29" customWidth="1"/>
    <col min="15" max="15" width="9.140625" style="29" customWidth="1"/>
    <col min="16" max="16" width="11" style="29" customWidth="1"/>
    <col min="17" max="17" width="19.42578125" style="29" customWidth="1"/>
    <col min="18" max="18" width="19.140625" style="29" customWidth="1"/>
    <col min="19" max="19" width="16" style="29" customWidth="1"/>
    <col min="20" max="20" width="17.42578125" style="29" bestFit="1" customWidth="1"/>
    <col min="21" max="21" width="15.7109375" style="29" customWidth="1"/>
    <col min="22" max="16384" width="9.140625" style="6"/>
  </cols>
  <sheetData>
    <row r="2" spans="1:21" ht="15" customHeight="1">
      <c r="A2" s="405" t="s">
        <v>2493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</row>
    <row r="3" spans="1:21">
      <c r="K3" s="6" t="s">
        <v>19</v>
      </c>
      <c r="N3" s="36"/>
      <c r="Q3" s="9"/>
      <c r="R3" s="37"/>
      <c r="U3" s="29" t="s">
        <v>22</v>
      </c>
    </row>
    <row r="4" spans="1:21" s="25" customFormat="1" ht="15" customHeight="1">
      <c r="A4" s="400" t="s">
        <v>14</v>
      </c>
      <c r="B4" s="400" t="s">
        <v>0</v>
      </c>
      <c r="C4" s="400" t="s">
        <v>1</v>
      </c>
      <c r="D4" s="400"/>
      <c r="E4" s="400"/>
      <c r="F4" s="400"/>
      <c r="G4" s="400"/>
      <c r="H4" s="400"/>
      <c r="I4" s="400"/>
      <c r="J4" s="400"/>
      <c r="K4" s="400" t="s">
        <v>2</v>
      </c>
      <c r="L4" s="28"/>
      <c r="M4" s="401"/>
      <c r="N4" s="401"/>
      <c r="O4" s="401"/>
      <c r="P4" s="401"/>
      <c r="Q4" s="401"/>
      <c r="R4" s="401"/>
      <c r="S4" s="401"/>
      <c r="T4" s="401"/>
      <c r="U4" s="401" t="s">
        <v>2</v>
      </c>
    </row>
    <row r="5" spans="1:21" s="25" customFormat="1" ht="75" customHeight="1">
      <c r="A5" s="400"/>
      <c r="B5" s="400"/>
      <c r="C5" s="400" t="s">
        <v>10</v>
      </c>
      <c r="D5" s="402" t="s">
        <v>23</v>
      </c>
      <c r="E5" s="400" t="s">
        <v>9</v>
      </c>
      <c r="F5" s="400"/>
      <c r="G5" s="400" t="s">
        <v>3</v>
      </c>
      <c r="H5" s="400" t="s">
        <v>7</v>
      </c>
      <c r="I5" s="400" t="s">
        <v>8</v>
      </c>
      <c r="J5" s="400" t="s">
        <v>36</v>
      </c>
      <c r="K5" s="400"/>
      <c r="L5" s="28"/>
      <c r="M5" s="401" t="s">
        <v>37</v>
      </c>
      <c r="N5" s="401" t="s">
        <v>20</v>
      </c>
      <c r="O5" s="406" t="s">
        <v>9</v>
      </c>
      <c r="P5" s="407"/>
      <c r="Q5" s="402" t="s">
        <v>3</v>
      </c>
      <c r="R5" s="402" t="s">
        <v>7</v>
      </c>
      <c r="S5" s="402" t="s">
        <v>8</v>
      </c>
      <c r="T5" s="401" t="s">
        <v>46</v>
      </c>
      <c r="U5" s="401"/>
    </row>
    <row r="6" spans="1:21" s="25" customFormat="1">
      <c r="A6" s="400"/>
      <c r="B6" s="400"/>
      <c r="C6" s="400"/>
      <c r="D6" s="403"/>
      <c r="E6" s="26" t="s">
        <v>18</v>
      </c>
      <c r="F6" s="26" t="s">
        <v>21</v>
      </c>
      <c r="G6" s="400"/>
      <c r="H6" s="400"/>
      <c r="I6" s="400"/>
      <c r="J6" s="400"/>
      <c r="K6" s="400"/>
      <c r="L6" s="28"/>
      <c r="M6" s="401"/>
      <c r="N6" s="401"/>
      <c r="O6" s="30" t="s">
        <v>18</v>
      </c>
      <c r="P6" s="30" t="s">
        <v>21</v>
      </c>
      <c r="Q6" s="403"/>
      <c r="R6" s="403"/>
      <c r="S6" s="403"/>
      <c r="T6" s="401"/>
      <c r="U6" s="401"/>
    </row>
    <row r="7" spans="1:21">
      <c r="A7" s="8">
        <v>1</v>
      </c>
      <c r="B7" s="8">
        <v>2</v>
      </c>
      <c r="C7" s="8">
        <v>3</v>
      </c>
      <c r="D7" s="71">
        <v>4</v>
      </c>
      <c r="E7" s="406">
        <v>5</v>
      </c>
      <c r="F7" s="407"/>
      <c r="G7" s="8">
        <v>6</v>
      </c>
      <c r="H7" s="8">
        <v>7</v>
      </c>
      <c r="I7" s="8">
        <v>8</v>
      </c>
      <c r="J7" s="24">
        <v>9</v>
      </c>
      <c r="K7" s="8">
        <v>10</v>
      </c>
      <c r="M7" s="30">
        <v>11</v>
      </c>
      <c r="N7" s="30">
        <v>12</v>
      </c>
      <c r="O7" s="406">
        <v>5</v>
      </c>
      <c r="P7" s="407"/>
      <c r="Q7" s="30">
        <v>6</v>
      </c>
      <c r="R7" s="30">
        <v>7</v>
      </c>
      <c r="S7" s="30">
        <v>8</v>
      </c>
      <c r="T7" s="30">
        <v>9</v>
      </c>
      <c r="U7" s="30">
        <v>10</v>
      </c>
    </row>
    <row r="8" spans="1:21" ht="15.75" customHeight="1">
      <c r="A8" s="408" t="s">
        <v>5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M8" s="401"/>
      <c r="N8" s="401"/>
      <c r="O8" s="401"/>
      <c r="P8" s="401"/>
      <c r="Q8" s="401"/>
      <c r="R8" s="401"/>
      <c r="S8" s="401"/>
      <c r="T8" s="401"/>
      <c r="U8" s="401"/>
    </row>
    <row r="9" spans="1:21" s="20" customFormat="1" ht="15" customHeight="1">
      <c r="A9" s="46">
        <v>1</v>
      </c>
      <c r="B9" s="4" t="s">
        <v>53</v>
      </c>
      <c r="C9" s="5">
        <v>2.5</v>
      </c>
      <c r="D9" s="52">
        <v>1.06</v>
      </c>
      <c r="E9" s="52"/>
      <c r="F9" s="31"/>
      <c r="G9" s="52">
        <f t="shared" ref="G9:G72" si="0">D9-E9</f>
        <v>1.06</v>
      </c>
      <c r="H9" s="140">
        <v>0</v>
      </c>
      <c r="I9" s="52">
        <f t="shared" ref="I9" si="1">C9*1.05</f>
        <v>2.625</v>
      </c>
      <c r="J9" s="140">
        <f>I9-G9</f>
        <v>1.5649999999999999</v>
      </c>
      <c r="K9" s="19" t="s">
        <v>153</v>
      </c>
      <c r="L9" s="63"/>
      <c r="M9" s="52"/>
      <c r="N9" s="52">
        <f t="shared" ref="N9:N39" si="2">D9+M9</f>
        <v>1.06</v>
      </c>
      <c r="O9" s="52">
        <f>E9</f>
        <v>0</v>
      </c>
      <c r="P9" s="31">
        <f>F9</f>
        <v>0</v>
      </c>
      <c r="Q9" s="52">
        <f>N9-O9</f>
        <v>1.06</v>
      </c>
      <c r="R9" s="52">
        <v>0</v>
      </c>
      <c r="S9" s="52">
        <f>I9</f>
        <v>2.625</v>
      </c>
      <c r="T9" s="140">
        <f>S9-Q9</f>
        <v>1.5649999999999999</v>
      </c>
      <c r="U9" s="140" t="s">
        <v>153</v>
      </c>
    </row>
    <row r="10" spans="1:21" s="35" customFormat="1" ht="15" customHeight="1">
      <c r="A10" s="46">
        <v>2</v>
      </c>
      <c r="B10" s="4" t="s">
        <v>58</v>
      </c>
      <c r="C10" s="5">
        <v>6.3</v>
      </c>
      <c r="D10" s="52">
        <v>0.81799999999999995</v>
      </c>
      <c r="E10" s="52"/>
      <c r="F10" s="31"/>
      <c r="G10" s="52">
        <f t="shared" si="0"/>
        <v>0.81799999999999995</v>
      </c>
      <c r="H10" s="140">
        <v>0</v>
      </c>
      <c r="I10" s="52">
        <f>C10*1.05</f>
        <v>6.6150000000000002</v>
      </c>
      <c r="J10" s="140">
        <f>I10-G10</f>
        <v>5.7970000000000006</v>
      </c>
      <c r="K10" s="19" t="s">
        <v>153</v>
      </c>
      <c r="L10" s="63"/>
      <c r="M10" s="52"/>
      <c r="N10" s="52">
        <f t="shared" si="2"/>
        <v>0.81799999999999995</v>
      </c>
      <c r="O10" s="52">
        <f t="shared" ref="O10:P39" si="3">E10</f>
        <v>0</v>
      </c>
      <c r="P10" s="31">
        <f t="shared" si="3"/>
        <v>0</v>
      </c>
      <c r="Q10" s="52">
        <f t="shared" ref="Q10:Q39" si="4">N10-O10</f>
        <v>0.81799999999999995</v>
      </c>
      <c r="R10" s="52">
        <v>0</v>
      </c>
      <c r="S10" s="52">
        <f t="shared" ref="S10:S39" si="5">I10</f>
        <v>6.6150000000000002</v>
      </c>
      <c r="T10" s="140">
        <f t="shared" ref="T10:T39" si="6">S10-Q10</f>
        <v>5.7970000000000006</v>
      </c>
      <c r="U10" s="140" t="s">
        <v>153</v>
      </c>
    </row>
    <row r="11" spans="1:21" s="35" customFormat="1" ht="15" customHeight="1">
      <c r="A11" s="46">
        <v>3</v>
      </c>
      <c r="B11" s="4" t="s">
        <v>54</v>
      </c>
      <c r="C11" s="5">
        <v>2.5</v>
      </c>
      <c r="D11" s="52">
        <v>0.16</v>
      </c>
      <c r="E11" s="52"/>
      <c r="F11" s="31"/>
      <c r="G11" s="52">
        <f t="shared" si="0"/>
        <v>0.16</v>
      </c>
      <c r="H11" s="140">
        <v>0</v>
      </c>
      <c r="I11" s="52">
        <f>C11*1.05</f>
        <v>2.625</v>
      </c>
      <c r="J11" s="140">
        <f t="shared" ref="J11:J39" si="7">I11-G11</f>
        <v>2.4649999999999999</v>
      </c>
      <c r="K11" s="19" t="s">
        <v>153</v>
      </c>
      <c r="L11" s="63"/>
      <c r="M11" s="52"/>
      <c r="N11" s="52">
        <f t="shared" si="2"/>
        <v>0.16</v>
      </c>
      <c r="O11" s="52">
        <f t="shared" si="3"/>
        <v>0</v>
      </c>
      <c r="P11" s="31">
        <f t="shared" si="3"/>
        <v>0</v>
      </c>
      <c r="Q11" s="52">
        <f t="shared" si="4"/>
        <v>0.16</v>
      </c>
      <c r="R11" s="52">
        <v>0</v>
      </c>
      <c r="S11" s="52">
        <f t="shared" si="5"/>
        <v>2.625</v>
      </c>
      <c r="T11" s="140">
        <f t="shared" si="6"/>
        <v>2.4649999999999999</v>
      </c>
      <c r="U11" s="140" t="s">
        <v>153</v>
      </c>
    </row>
    <row r="12" spans="1:21" s="35" customFormat="1" ht="15" customHeight="1">
      <c r="A12" s="46">
        <v>4</v>
      </c>
      <c r="B12" s="4" t="s">
        <v>55</v>
      </c>
      <c r="C12" s="5">
        <v>2.5</v>
      </c>
      <c r="D12" s="52">
        <v>0.28999999999999998</v>
      </c>
      <c r="E12" s="52"/>
      <c r="F12" s="31"/>
      <c r="G12" s="52">
        <f t="shared" si="0"/>
        <v>0.28999999999999998</v>
      </c>
      <c r="H12" s="140">
        <v>0</v>
      </c>
      <c r="I12" s="52">
        <f t="shared" ref="I12:I39" si="8">C12*1.05</f>
        <v>2.625</v>
      </c>
      <c r="J12" s="140">
        <f t="shared" si="7"/>
        <v>2.335</v>
      </c>
      <c r="K12" s="19" t="s">
        <v>153</v>
      </c>
      <c r="L12" s="63"/>
      <c r="M12" s="52"/>
      <c r="N12" s="52">
        <f t="shared" si="2"/>
        <v>0.28999999999999998</v>
      </c>
      <c r="O12" s="52">
        <f t="shared" si="3"/>
        <v>0</v>
      </c>
      <c r="P12" s="31">
        <f t="shared" si="3"/>
        <v>0</v>
      </c>
      <c r="Q12" s="52">
        <f t="shared" si="4"/>
        <v>0.28999999999999998</v>
      </c>
      <c r="R12" s="52">
        <v>0</v>
      </c>
      <c r="S12" s="52">
        <f t="shared" si="5"/>
        <v>2.625</v>
      </c>
      <c r="T12" s="140">
        <f t="shared" si="6"/>
        <v>2.335</v>
      </c>
      <c r="U12" s="140" t="s">
        <v>153</v>
      </c>
    </row>
    <row r="13" spans="1:21" s="35" customFormat="1" ht="15" customHeight="1">
      <c r="A13" s="46">
        <v>5</v>
      </c>
      <c r="B13" s="4" t="s">
        <v>57</v>
      </c>
      <c r="C13" s="5">
        <v>2.5</v>
      </c>
      <c r="D13" s="52">
        <v>0.19500000000000001</v>
      </c>
      <c r="E13" s="52"/>
      <c r="F13" s="31"/>
      <c r="G13" s="52">
        <f t="shared" si="0"/>
        <v>0.19500000000000001</v>
      </c>
      <c r="H13" s="140">
        <v>0</v>
      </c>
      <c r="I13" s="52">
        <f t="shared" si="8"/>
        <v>2.625</v>
      </c>
      <c r="J13" s="140">
        <f t="shared" si="7"/>
        <v>2.4300000000000002</v>
      </c>
      <c r="K13" s="19" t="s">
        <v>153</v>
      </c>
      <c r="L13" s="63"/>
      <c r="M13" s="52"/>
      <c r="N13" s="52">
        <f t="shared" si="2"/>
        <v>0.19500000000000001</v>
      </c>
      <c r="O13" s="52">
        <f t="shared" si="3"/>
        <v>0</v>
      </c>
      <c r="P13" s="31">
        <f t="shared" si="3"/>
        <v>0</v>
      </c>
      <c r="Q13" s="52">
        <f t="shared" si="4"/>
        <v>0.19500000000000001</v>
      </c>
      <c r="R13" s="52">
        <v>0</v>
      </c>
      <c r="S13" s="52">
        <f t="shared" si="5"/>
        <v>2.625</v>
      </c>
      <c r="T13" s="140">
        <f t="shared" si="6"/>
        <v>2.4300000000000002</v>
      </c>
      <c r="U13" s="140" t="s">
        <v>153</v>
      </c>
    </row>
    <row r="14" spans="1:21" s="35" customFormat="1" ht="15" customHeight="1">
      <c r="A14" s="46">
        <v>6</v>
      </c>
      <c r="B14" s="4" t="s">
        <v>56</v>
      </c>
      <c r="C14" s="5">
        <v>1.6</v>
      </c>
      <c r="D14" s="52">
        <v>0.23</v>
      </c>
      <c r="E14" s="52"/>
      <c r="F14" s="31"/>
      <c r="G14" s="52">
        <f t="shared" si="0"/>
        <v>0.23</v>
      </c>
      <c r="H14" s="140">
        <v>0</v>
      </c>
      <c r="I14" s="52">
        <f>C14*1.05</f>
        <v>1.6800000000000002</v>
      </c>
      <c r="J14" s="140">
        <f t="shared" si="7"/>
        <v>1.4500000000000002</v>
      </c>
      <c r="K14" s="19" t="s">
        <v>153</v>
      </c>
      <c r="L14" s="63"/>
      <c r="M14" s="52"/>
      <c r="N14" s="52">
        <f t="shared" si="2"/>
        <v>0.23</v>
      </c>
      <c r="O14" s="52">
        <f t="shared" si="3"/>
        <v>0</v>
      </c>
      <c r="P14" s="31">
        <f t="shared" si="3"/>
        <v>0</v>
      </c>
      <c r="Q14" s="52">
        <f t="shared" si="4"/>
        <v>0.23</v>
      </c>
      <c r="R14" s="52">
        <v>0</v>
      </c>
      <c r="S14" s="52">
        <f t="shared" si="5"/>
        <v>1.6800000000000002</v>
      </c>
      <c r="T14" s="140">
        <f t="shared" si="6"/>
        <v>1.4500000000000002</v>
      </c>
      <c r="U14" s="140" t="s">
        <v>153</v>
      </c>
    </row>
    <row r="15" spans="1:21" s="35" customFormat="1" ht="15" customHeight="1">
      <c r="A15" s="46">
        <v>7</v>
      </c>
      <c r="B15" s="4" t="s">
        <v>59</v>
      </c>
      <c r="C15" s="5">
        <v>16</v>
      </c>
      <c r="D15" s="52">
        <v>0.46800000000000003</v>
      </c>
      <c r="E15" s="52"/>
      <c r="F15" s="31"/>
      <c r="G15" s="52">
        <f t="shared" si="0"/>
        <v>0.46800000000000003</v>
      </c>
      <c r="H15" s="140">
        <v>0</v>
      </c>
      <c r="I15" s="52">
        <f t="shared" si="8"/>
        <v>16.8</v>
      </c>
      <c r="J15" s="140">
        <f t="shared" si="7"/>
        <v>16.332000000000001</v>
      </c>
      <c r="K15" s="19" t="s">
        <v>153</v>
      </c>
      <c r="L15" s="63"/>
      <c r="M15" s="52"/>
      <c r="N15" s="52">
        <f t="shared" si="2"/>
        <v>0.46800000000000003</v>
      </c>
      <c r="O15" s="52">
        <f t="shared" si="3"/>
        <v>0</v>
      </c>
      <c r="P15" s="31">
        <f t="shared" si="3"/>
        <v>0</v>
      </c>
      <c r="Q15" s="52">
        <f t="shared" si="4"/>
        <v>0.46800000000000003</v>
      </c>
      <c r="R15" s="52">
        <v>0</v>
      </c>
      <c r="S15" s="52">
        <f t="shared" si="5"/>
        <v>16.8</v>
      </c>
      <c r="T15" s="140">
        <f t="shared" si="6"/>
        <v>16.332000000000001</v>
      </c>
      <c r="U15" s="140" t="s">
        <v>153</v>
      </c>
    </row>
    <row r="16" spans="1:21" s="35" customFormat="1" ht="15" customHeight="1">
      <c r="A16" s="46">
        <v>8</v>
      </c>
      <c r="B16" s="4" t="s">
        <v>60</v>
      </c>
      <c r="C16" s="5">
        <v>6.3</v>
      </c>
      <c r="D16" s="52">
        <v>1.288</v>
      </c>
      <c r="E16" s="52"/>
      <c r="F16" s="31"/>
      <c r="G16" s="52">
        <f t="shared" si="0"/>
        <v>1.288</v>
      </c>
      <c r="H16" s="140">
        <v>0</v>
      </c>
      <c r="I16" s="52">
        <f t="shared" si="8"/>
        <v>6.6150000000000002</v>
      </c>
      <c r="J16" s="140">
        <f t="shared" si="7"/>
        <v>5.327</v>
      </c>
      <c r="K16" s="19" t="s">
        <v>153</v>
      </c>
      <c r="L16" s="63"/>
      <c r="M16" s="52"/>
      <c r="N16" s="52">
        <f t="shared" si="2"/>
        <v>1.288</v>
      </c>
      <c r="O16" s="52">
        <f t="shared" si="3"/>
        <v>0</v>
      </c>
      <c r="P16" s="31">
        <f t="shared" si="3"/>
        <v>0</v>
      </c>
      <c r="Q16" s="52">
        <f t="shared" si="4"/>
        <v>1.288</v>
      </c>
      <c r="R16" s="52">
        <v>0</v>
      </c>
      <c r="S16" s="52">
        <f t="shared" si="5"/>
        <v>6.6150000000000002</v>
      </c>
      <c r="T16" s="140">
        <f t="shared" si="6"/>
        <v>5.327</v>
      </c>
      <c r="U16" s="140" t="s">
        <v>153</v>
      </c>
    </row>
    <row r="17" spans="1:21" s="35" customFormat="1" ht="15" customHeight="1">
      <c r="A17" s="46">
        <v>9</v>
      </c>
      <c r="B17" s="4" t="s">
        <v>61</v>
      </c>
      <c r="C17" s="5">
        <v>2.5</v>
      </c>
      <c r="D17" s="52">
        <v>0.9</v>
      </c>
      <c r="E17" s="52"/>
      <c r="F17" s="31"/>
      <c r="G17" s="52">
        <f t="shared" si="0"/>
        <v>0.9</v>
      </c>
      <c r="H17" s="52">
        <v>0</v>
      </c>
      <c r="I17" s="52">
        <f t="shared" si="8"/>
        <v>2.625</v>
      </c>
      <c r="J17" s="52">
        <f t="shared" si="7"/>
        <v>1.7250000000000001</v>
      </c>
      <c r="K17" s="51" t="s">
        <v>153</v>
      </c>
      <c r="L17" s="63"/>
      <c r="M17" s="139"/>
      <c r="N17" s="52">
        <f t="shared" si="2"/>
        <v>0.9</v>
      </c>
      <c r="O17" s="52">
        <f t="shared" si="3"/>
        <v>0</v>
      </c>
      <c r="P17" s="31">
        <f t="shared" si="3"/>
        <v>0</v>
      </c>
      <c r="Q17" s="52">
        <f t="shared" si="4"/>
        <v>0.9</v>
      </c>
      <c r="R17" s="52">
        <v>0</v>
      </c>
      <c r="S17" s="52">
        <f t="shared" si="5"/>
        <v>2.625</v>
      </c>
      <c r="T17" s="52">
        <f t="shared" si="6"/>
        <v>1.7250000000000001</v>
      </c>
      <c r="U17" s="140" t="s">
        <v>153</v>
      </c>
    </row>
    <row r="18" spans="1:21" s="35" customFormat="1" ht="15" customHeight="1">
      <c r="A18" s="46">
        <v>10</v>
      </c>
      <c r="B18" s="4" t="s">
        <v>62</v>
      </c>
      <c r="C18" s="5">
        <v>10</v>
      </c>
      <c r="D18" s="52">
        <v>0.62</v>
      </c>
      <c r="E18" s="52"/>
      <c r="F18" s="31"/>
      <c r="G18" s="52">
        <f t="shared" si="0"/>
        <v>0.62</v>
      </c>
      <c r="H18" s="140">
        <v>0</v>
      </c>
      <c r="I18" s="52">
        <f t="shared" si="8"/>
        <v>10.5</v>
      </c>
      <c r="J18" s="140">
        <f t="shared" si="7"/>
        <v>9.8800000000000008</v>
      </c>
      <c r="K18" s="19" t="s">
        <v>153</v>
      </c>
      <c r="L18" s="63"/>
      <c r="M18" s="52"/>
      <c r="N18" s="52">
        <f t="shared" si="2"/>
        <v>0.62</v>
      </c>
      <c r="O18" s="52">
        <f t="shared" si="3"/>
        <v>0</v>
      </c>
      <c r="P18" s="31">
        <f t="shared" si="3"/>
        <v>0</v>
      </c>
      <c r="Q18" s="52">
        <f t="shared" si="4"/>
        <v>0.62</v>
      </c>
      <c r="R18" s="52">
        <v>0</v>
      </c>
      <c r="S18" s="52">
        <f t="shared" si="5"/>
        <v>10.5</v>
      </c>
      <c r="T18" s="140">
        <f t="shared" si="6"/>
        <v>9.8800000000000008</v>
      </c>
      <c r="U18" s="140" t="s">
        <v>153</v>
      </c>
    </row>
    <row r="19" spans="1:21" s="35" customFormat="1" ht="64.5" customHeight="1">
      <c r="A19" s="46">
        <v>11</v>
      </c>
      <c r="B19" s="4" t="s">
        <v>63</v>
      </c>
      <c r="C19" s="5">
        <v>6.3</v>
      </c>
      <c r="D19" s="52">
        <v>1.4179999999999999</v>
      </c>
      <c r="E19" s="52"/>
      <c r="F19" s="31"/>
      <c r="G19" s="52">
        <f t="shared" si="0"/>
        <v>1.4179999999999999</v>
      </c>
      <c r="H19" s="140">
        <v>0</v>
      </c>
      <c r="I19" s="52">
        <f t="shared" si="8"/>
        <v>6.6150000000000002</v>
      </c>
      <c r="J19" s="140">
        <f t="shared" si="7"/>
        <v>5.1970000000000001</v>
      </c>
      <c r="K19" s="488" t="s">
        <v>2505</v>
      </c>
      <c r="L19" s="63"/>
      <c r="M19" s="52"/>
      <c r="N19" s="52">
        <f t="shared" si="2"/>
        <v>1.4179999999999999</v>
      </c>
      <c r="O19" s="52">
        <f t="shared" si="3"/>
        <v>0</v>
      </c>
      <c r="P19" s="31">
        <f t="shared" si="3"/>
        <v>0</v>
      </c>
      <c r="Q19" s="52">
        <f t="shared" si="4"/>
        <v>1.4179999999999999</v>
      </c>
      <c r="R19" s="52">
        <v>0</v>
      </c>
      <c r="S19" s="52">
        <f t="shared" si="5"/>
        <v>6.6150000000000002</v>
      </c>
      <c r="T19" s="140">
        <f t="shared" si="6"/>
        <v>5.1970000000000001</v>
      </c>
      <c r="U19" s="487" t="s">
        <v>2506</v>
      </c>
    </row>
    <row r="20" spans="1:21" s="35" customFormat="1" ht="15" customHeight="1">
      <c r="A20" s="46">
        <v>12</v>
      </c>
      <c r="B20" s="4" t="s">
        <v>64</v>
      </c>
      <c r="C20" s="5">
        <v>6.3</v>
      </c>
      <c r="D20" s="52">
        <v>1.2250000000000001</v>
      </c>
      <c r="E20" s="52"/>
      <c r="F20" s="31"/>
      <c r="G20" s="52">
        <f t="shared" si="0"/>
        <v>1.2250000000000001</v>
      </c>
      <c r="H20" s="140">
        <v>0</v>
      </c>
      <c r="I20" s="52">
        <f t="shared" si="8"/>
        <v>6.6150000000000002</v>
      </c>
      <c r="J20" s="140">
        <f t="shared" si="7"/>
        <v>5.3900000000000006</v>
      </c>
      <c r="K20" s="19" t="s">
        <v>153</v>
      </c>
      <c r="L20" s="63"/>
      <c r="M20" s="52"/>
      <c r="N20" s="52">
        <f t="shared" si="2"/>
        <v>1.2250000000000001</v>
      </c>
      <c r="O20" s="52">
        <f t="shared" si="3"/>
        <v>0</v>
      </c>
      <c r="P20" s="31">
        <f t="shared" si="3"/>
        <v>0</v>
      </c>
      <c r="Q20" s="52">
        <f t="shared" si="4"/>
        <v>1.2250000000000001</v>
      </c>
      <c r="R20" s="52">
        <v>0</v>
      </c>
      <c r="S20" s="52">
        <f t="shared" si="5"/>
        <v>6.6150000000000002</v>
      </c>
      <c r="T20" s="140">
        <f t="shared" si="6"/>
        <v>5.3900000000000006</v>
      </c>
      <c r="U20" s="140" t="s">
        <v>153</v>
      </c>
    </row>
    <row r="21" spans="1:21" s="35" customFormat="1" ht="15" customHeight="1">
      <c r="A21" s="46">
        <v>13</v>
      </c>
      <c r="B21" s="4" t="s">
        <v>65</v>
      </c>
      <c r="C21" s="5">
        <v>6.3</v>
      </c>
      <c r="D21" s="52">
        <v>0.432</v>
      </c>
      <c r="E21" s="52"/>
      <c r="F21" s="31"/>
      <c r="G21" s="52">
        <f t="shared" si="0"/>
        <v>0.432</v>
      </c>
      <c r="H21" s="140">
        <v>0</v>
      </c>
      <c r="I21" s="52">
        <f t="shared" si="8"/>
        <v>6.6150000000000002</v>
      </c>
      <c r="J21" s="140">
        <f t="shared" si="7"/>
        <v>6.1829999999999998</v>
      </c>
      <c r="K21" s="19" t="s">
        <v>153</v>
      </c>
      <c r="L21" s="63"/>
      <c r="M21" s="52"/>
      <c r="N21" s="52">
        <f t="shared" si="2"/>
        <v>0.432</v>
      </c>
      <c r="O21" s="52">
        <f t="shared" si="3"/>
        <v>0</v>
      </c>
      <c r="P21" s="31">
        <f t="shared" si="3"/>
        <v>0</v>
      </c>
      <c r="Q21" s="52">
        <f t="shared" si="4"/>
        <v>0.432</v>
      </c>
      <c r="R21" s="52">
        <v>0</v>
      </c>
      <c r="S21" s="52">
        <f t="shared" si="5"/>
        <v>6.6150000000000002</v>
      </c>
      <c r="T21" s="140">
        <f t="shared" si="6"/>
        <v>6.1829999999999998</v>
      </c>
      <c r="U21" s="140" t="s">
        <v>153</v>
      </c>
    </row>
    <row r="22" spans="1:21" s="35" customFormat="1" ht="15" customHeight="1">
      <c r="A22" s="46">
        <v>14</v>
      </c>
      <c r="B22" s="4" t="s">
        <v>66</v>
      </c>
      <c r="C22" s="5">
        <v>4</v>
      </c>
      <c r="D22" s="52">
        <v>0.55400000000000005</v>
      </c>
      <c r="E22" s="52"/>
      <c r="F22" s="31"/>
      <c r="G22" s="52">
        <f t="shared" si="0"/>
        <v>0.55400000000000005</v>
      </c>
      <c r="H22" s="140">
        <v>0</v>
      </c>
      <c r="I22" s="52">
        <f t="shared" si="8"/>
        <v>4.2</v>
      </c>
      <c r="J22" s="140">
        <f t="shared" si="7"/>
        <v>3.6459999999999999</v>
      </c>
      <c r="K22" s="19" t="s">
        <v>153</v>
      </c>
      <c r="L22" s="63"/>
      <c r="M22" s="52"/>
      <c r="N22" s="52">
        <f t="shared" si="2"/>
        <v>0.55400000000000005</v>
      </c>
      <c r="O22" s="52">
        <f t="shared" si="3"/>
        <v>0</v>
      </c>
      <c r="P22" s="31">
        <f t="shared" si="3"/>
        <v>0</v>
      </c>
      <c r="Q22" s="52">
        <f t="shared" si="4"/>
        <v>0.55400000000000005</v>
      </c>
      <c r="R22" s="52">
        <v>0</v>
      </c>
      <c r="S22" s="52">
        <f t="shared" si="5"/>
        <v>4.2</v>
      </c>
      <c r="T22" s="140">
        <f t="shared" si="6"/>
        <v>3.6459999999999999</v>
      </c>
      <c r="U22" s="140" t="s">
        <v>153</v>
      </c>
    </row>
    <row r="23" spans="1:21" s="35" customFormat="1" ht="15" customHeight="1">
      <c r="A23" s="46">
        <v>15</v>
      </c>
      <c r="B23" s="4" t="s">
        <v>67</v>
      </c>
      <c r="C23" s="5">
        <v>2.5</v>
      </c>
      <c r="D23" s="52">
        <v>1.6E-2</v>
      </c>
      <c r="E23" s="52"/>
      <c r="F23" s="31"/>
      <c r="G23" s="52">
        <f t="shared" si="0"/>
        <v>1.6E-2</v>
      </c>
      <c r="H23" s="140">
        <v>0</v>
      </c>
      <c r="I23" s="52">
        <f t="shared" si="8"/>
        <v>2.625</v>
      </c>
      <c r="J23" s="140">
        <f t="shared" si="7"/>
        <v>2.609</v>
      </c>
      <c r="K23" s="19" t="s">
        <v>153</v>
      </c>
      <c r="L23" s="63"/>
      <c r="M23" s="52"/>
      <c r="N23" s="52">
        <f t="shared" si="2"/>
        <v>1.6E-2</v>
      </c>
      <c r="O23" s="52">
        <f t="shared" si="3"/>
        <v>0</v>
      </c>
      <c r="P23" s="31">
        <f t="shared" si="3"/>
        <v>0</v>
      </c>
      <c r="Q23" s="52">
        <f t="shared" si="4"/>
        <v>1.6E-2</v>
      </c>
      <c r="R23" s="52">
        <v>0</v>
      </c>
      <c r="S23" s="52">
        <f t="shared" si="5"/>
        <v>2.625</v>
      </c>
      <c r="T23" s="140">
        <f t="shared" si="6"/>
        <v>2.609</v>
      </c>
      <c r="U23" s="140" t="s">
        <v>153</v>
      </c>
    </row>
    <row r="24" spans="1:21" s="35" customFormat="1" ht="15" customHeight="1">
      <c r="A24" s="46">
        <v>16</v>
      </c>
      <c r="B24" s="4" t="s">
        <v>68</v>
      </c>
      <c r="C24" s="5">
        <v>2.5</v>
      </c>
      <c r="D24" s="52">
        <v>0.23300000000000001</v>
      </c>
      <c r="E24" s="52"/>
      <c r="F24" s="31"/>
      <c r="G24" s="52">
        <f t="shared" si="0"/>
        <v>0.23300000000000001</v>
      </c>
      <c r="H24" s="140">
        <v>0</v>
      </c>
      <c r="I24" s="52">
        <f t="shared" si="8"/>
        <v>2.625</v>
      </c>
      <c r="J24" s="140">
        <f t="shared" si="7"/>
        <v>2.3919999999999999</v>
      </c>
      <c r="K24" s="19" t="s">
        <v>153</v>
      </c>
      <c r="L24" s="63"/>
      <c r="M24" s="52"/>
      <c r="N24" s="52">
        <f t="shared" si="2"/>
        <v>0.23300000000000001</v>
      </c>
      <c r="O24" s="52">
        <f t="shared" si="3"/>
        <v>0</v>
      </c>
      <c r="P24" s="31">
        <f t="shared" si="3"/>
        <v>0</v>
      </c>
      <c r="Q24" s="52">
        <f t="shared" si="4"/>
        <v>0.23300000000000001</v>
      </c>
      <c r="R24" s="52">
        <v>0</v>
      </c>
      <c r="S24" s="52">
        <f t="shared" si="5"/>
        <v>2.625</v>
      </c>
      <c r="T24" s="140">
        <f t="shared" si="6"/>
        <v>2.3919999999999999</v>
      </c>
      <c r="U24" s="140" t="s">
        <v>153</v>
      </c>
    </row>
    <row r="25" spans="1:21" s="35" customFormat="1" ht="15" customHeight="1">
      <c r="A25" s="46">
        <v>17</v>
      </c>
      <c r="B25" s="4" t="s">
        <v>69</v>
      </c>
      <c r="C25" s="5">
        <v>2.5</v>
      </c>
      <c r="D25" s="52">
        <v>0.188</v>
      </c>
      <c r="E25" s="52"/>
      <c r="F25" s="31"/>
      <c r="G25" s="52">
        <f t="shared" si="0"/>
        <v>0.188</v>
      </c>
      <c r="H25" s="140">
        <v>0</v>
      </c>
      <c r="I25" s="52">
        <f t="shared" si="8"/>
        <v>2.625</v>
      </c>
      <c r="J25" s="140">
        <f t="shared" si="7"/>
        <v>2.4369999999999998</v>
      </c>
      <c r="K25" s="19" t="s">
        <v>153</v>
      </c>
      <c r="L25" s="63"/>
      <c r="M25" s="52"/>
      <c r="N25" s="52">
        <f t="shared" si="2"/>
        <v>0.188</v>
      </c>
      <c r="O25" s="52">
        <f t="shared" si="3"/>
        <v>0</v>
      </c>
      <c r="P25" s="31">
        <f t="shared" si="3"/>
        <v>0</v>
      </c>
      <c r="Q25" s="52">
        <f t="shared" si="4"/>
        <v>0.188</v>
      </c>
      <c r="R25" s="52">
        <v>0</v>
      </c>
      <c r="S25" s="52">
        <f t="shared" si="5"/>
        <v>2.625</v>
      </c>
      <c r="T25" s="140">
        <f t="shared" si="6"/>
        <v>2.4369999999999998</v>
      </c>
      <c r="U25" s="140" t="s">
        <v>153</v>
      </c>
    </row>
    <row r="26" spans="1:21" s="35" customFormat="1" ht="15" customHeight="1">
      <c r="A26" s="46">
        <v>18</v>
      </c>
      <c r="B26" s="4" t="s">
        <v>70</v>
      </c>
      <c r="C26" s="5">
        <v>2.5</v>
      </c>
      <c r="D26" s="52">
        <v>0.27200000000000002</v>
      </c>
      <c r="E26" s="52"/>
      <c r="F26" s="31"/>
      <c r="G26" s="52">
        <f t="shared" si="0"/>
        <v>0.27200000000000002</v>
      </c>
      <c r="H26" s="140">
        <v>0</v>
      </c>
      <c r="I26" s="52">
        <f t="shared" si="8"/>
        <v>2.625</v>
      </c>
      <c r="J26" s="140">
        <f t="shared" si="7"/>
        <v>2.3529999999999998</v>
      </c>
      <c r="K26" s="19" t="s">
        <v>153</v>
      </c>
      <c r="L26" s="63"/>
      <c r="M26" s="52"/>
      <c r="N26" s="52">
        <f t="shared" si="2"/>
        <v>0.27200000000000002</v>
      </c>
      <c r="O26" s="52">
        <f>E26</f>
        <v>0</v>
      </c>
      <c r="P26" s="31">
        <f t="shared" si="3"/>
        <v>0</v>
      </c>
      <c r="Q26" s="52">
        <f t="shared" si="4"/>
        <v>0.27200000000000002</v>
      </c>
      <c r="R26" s="52">
        <v>0</v>
      </c>
      <c r="S26" s="52">
        <f t="shared" si="5"/>
        <v>2.625</v>
      </c>
      <c r="T26" s="140">
        <f t="shared" si="6"/>
        <v>2.3529999999999998</v>
      </c>
      <c r="U26" s="140" t="s">
        <v>153</v>
      </c>
    </row>
    <row r="27" spans="1:21" s="35" customFormat="1" ht="15" customHeight="1">
      <c r="A27" s="46">
        <v>19</v>
      </c>
      <c r="B27" s="4" t="s">
        <v>71</v>
      </c>
      <c r="C27" s="5">
        <v>1</v>
      </c>
      <c r="D27" s="52">
        <v>0.22500000000000001</v>
      </c>
      <c r="E27" s="52"/>
      <c r="F27" s="31"/>
      <c r="G27" s="52">
        <f t="shared" si="0"/>
        <v>0.22500000000000001</v>
      </c>
      <c r="H27" s="140">
        <v>0</v>
      </c>
      <c r="I27" s="52">
        <f t="shared" si="8"/>
        <v>1.05</v>
      </c>
      <c r="J27" s="140">
        <f t="shared" si="7"/>
        <v>0.82500000000000007</v>
      </c>
      <c r="K27" s="19" t="s">
        <v>153</v>
      </c>
      <c r="L27" s="63"/>
      <c r="M27" s="52"/>
      <c r="N27" s="52">
        <f t="shared" si="2"/>
        <v>0.22500000000000001</v>
      </c>
      <c r="O27" s="52">
        <f t="shared" si="3"/>
        <v>0</v>
      </c>
      <c r="P27" s="31">
        <f t="shared" si="3"/>
        <v>0</v>
      </c>
      <c r="Q27" s="52">
        <f>N27-O27</f>
        <v>0.22500000000000001</v>
      </c>
      <c r="R27" s="52">
        <v>0</v>
      </c>
      <c r="S27" s="52">
        <f>I27</f>
        <v>1.05</v>
      </c>
      <c r="T27" s="140">
        <f t="shared" si="6"/>
        <v>0.82500000000000007</v>
      </c>
      <c r="U27" s="140" t="s">
        <v>153</v>
      </c>
    </row>
    <row r="28" spans="1:21" s="65" customFormat="1" ht="63" customHeight="1">
      <c r="A28" s="66">
        <v>20</v>
      </c>
      <c r="B28" s="142" t="s">
        <v>145</v>
      </c>
      <c r="C28" s="42">
        <v>1</v>
      </c>
      <c r="D28" s="139">
        <v>7.1999999999999995E-2</v>
      </c>
      <c r="E28" s="139"/>
      <c r="F28" s="144"/>
      <c r="G28" s="139">
        <f t="shared" si="0"/>
        <v>7.1999999999999995E-2</v>
      </c>
      <c r="H28" s="139">
        <v>0</v>
      </c>
      <c r="I28" s="139">
        <f t="shared" si="8"/>
        <v>1.05</v>
      </c>
      <c r="J28" s="139">
        <f t="shared" si="7"/>
        <v>0.97800000000000009</v>
      </c>
      <c r="K28" s="143" t="s">
        <v>1112</v>
      </c>
      <c r="L28" s="141"/>
      <c r="M28" s="139"/>
      <c r="N28" s="139">
        <f t="shared" si="2"/>
        <v>7.1999999999999995E-2</v>
      </c>
      <c r="O28" s="139">
        <f t="shared" si="3"/>
        <v>0</v>
      </c>
      <c r="P28" s="144">
        <f>F28</f>
        <v>0</v>
      </c>
      <c r="Q28" s="139">
        <f t="shared" si="4"/>
        <v>7.1999999999999995E-2</v>
      </c>
      <c r="R28" s="139">
        <v>0</v>
      </c>
      <c r="S28" s="139">
        <f t="shared" si="5"/>
        <v>1.05</v>
      </c>
      <c r="T28" s="139">
        <f t="shared" si="6"/>
        <v>0.97800000000000009</v>
      </c>
      <c r="U28" s="143" t="s">
        <v>1112</v>
      </c>
    </row>
    <row r="29" spans="1:21" s="35" customFormat="1" ht="15" customHeight="1">
      <c r="A29" s="46">
        <v>21</v>
      </c>
      <c r="B29" s="4" t="s">
        <v>72</v>
      </c>
      <c r="C29" s="5">
        <v>2.5</v>
      </c>
      <c r="D29" s="52">
        <v>0.28000000000000003</v>
      </c>
      <c r="E29" s="52"/>
      <c r="F29" s="31"/>
      <c r="G29" s="52">
        <f t="shared" si="0"/>
        <v>0.28000000000000003</v>
      </c>
      <c r="H29" s="140">
        <v>0</v>
      </c>
      <c r="I29" s="52">
        <f t="shared" si="8"/>
        <v>2.625</v>
      </c>
      <c r="J29" s="140">
        <f t="shared" si="7"/>
        <v>2.3449999999999998</v>
      </c>
      <c r="K29" s="19" t="s">
        <v>153</v>
      </c>
      <c r="L29" s="63"/>
      <c r="M29" s="52"/>
      <c r="N29" s="52">
        <f t="shared" si="2"/>
        <v>0.28000000000000003</v>
      </c>
      <c r="O29" s="52">
        <f t="shared" si="3"/>
        <v>0</v>
      </c>
      <c r="P29" s="31">
        <f t="shared" si="3"/>
        <v>0</v>
      </c>
      <c r="Q29" s="52">
        <f t="shared" si="4"/>
        <v>0.28000000000000003</v>
      </c>
      <c r="R29" s="52">
        <v>0</v>
      </c>
      <c r="S29" s="52">
        <f t="shared" si="5"/>
        <v>2.625</v>
      </c>
      <c r="T29" s="140">
        <f t="shared" si="6"/>
        <v>2.3449999999999998</v>
      </c>
      <c r="U29" s="140" t="s">
        <v>153</v>
      </c>
    </row>
    <row r="30" spans="1:21" s="65" customFormat="1" ht="16.5" customHeight="1">
      <c r="A30" s="46">
        <v>22</v>
      </c>
      <c r="B30" s="4" t="s">
        <v>73</v>
      </c>
      <c r="C30" s="5">
        <v>4</v>
      </c>
      <c r="D30" s="52">
        <v>0.6</v>
      </c>
      <c r="E30" s="52"/>
      <c r="F30" s="31"/>
      <c r="G30" s="52">
        <f t="shared" si="0"/>
        <v>0.6</v>
      </c>
      <c r="H30" s="140">
        <v>0</v>
      </c>
      <c r="I30" s="52">
        <f t="shared" si="8"/>
        <v>4.2</v>
      </c>
      <c r="J30" s="140">
        <f t="shared" si="7"/>
        <v>3.6</v>
      </c>
      <c r="K30" s="19" t="s">
        <v>153</v>
      </c>
      <c r="L30" s="63"/>
      <c r="M30" s="52"/>
      <c r="N30" s="52">
        <f t="shared" si="2"/>
        <v>0.6</v>
      </c>
      <c r="O30" s="52">
        <f t="shared" si="3"/>
        <v>0</v>
      </c>
      <c r="P30" s="31">
        <f t="shared" si="3"/>
        <v>0</v>
      </c>
      <c r="Q30" s="52">
        <f t="shared" si="4"/>
        <v>0.6</v>
      </c>
      <c r="R30" s="52">
        <v>0</v>
      </c>
      <c r="S30" s="52">
        <f t="shared" si="5"/>
        <v>4.2</v>
      </c>
      <c r="T30" s="140">
        <f t="shared" si="6"/>
        <v>3.6</v>
      </c>
      <c r="U30" s="140" t="s">
        <v>153</v>
      </c>
    </row>
    <row r="31" spans="1:21" s="35" customFormat="1" ht="15" customHeight="1">
      <c r="A31" s="46">
        <v>23</v>
      </c>
      <c r="B31" s="4" t="s">
        <v>74</v>
      </c>
      <c r="C31" s="5">
        <v>2.5</v>
      </c>
      <c r="D31" s="52">
        <v>0.11</v>
      </c>
      <c r="E31" s="52"/>
      <c r="F31" s="31"/>
      <c r="G31" s="52">
        <f t="shared" si="0"/>
        <v>0.11</v>
      </c>
      <c r="H31" s="140">
        <v>0</v>
      </c>
      <c r="I31" s="52">
        <f t="shared" si="8"/>
        <v>2.625</v>
      </c>
      <c r="J31" s="140">
        <f t="shared" si="7"/>
        <v>2.5150000000000001</v>
      </c>
      <c r="K31" s="19" t="s">
        <v>153</v>
      </c>
      <c r="L31" s="63"/>
      <c r="M31" s="52"/>
      <c r="N31" s="52">
        <f t="shared" si="2"/>
        <v>0.11</v>
      </c>
      <c r="O31" s="52">
        <f t="shared" si="3"/>
        <v>0</v>
      </c>
      <c r="P31" s="31">
        <f t="shared" si="3"/>
        <v>0</v>
      </c>
      <c r="Q31" s="52">
        <f t="shared" si="4"/>
        <v>0.11</v>
      </c>
      <c r="R31" s="52">
        <v>0</v>
      </c>
      <c r="S31" s="52">
        <f t="shared" si="5"/>
        <v>2.625</v>
      </c>
      <c r="T31" s="140">
        <f t="shared" si="6"/>
        <v>2.5150000000000001</v>
      </c>
      <c r="U31" s="140" t="s">
        <v>153</v>
      </c>
    </row>
    <row r="32" spans="1:21" s="35" customFormat="1" ht="15" customHeight="1">
      <c r="A32" s="46">
        <v>24</v>
      </c>
      <c r="B32" s="4" t="s">
        <v>75</v>
      </c>
      <c r="C32" s="5">
        <v>1</v>
      </c>
      <c r="D32" s="52">
        <v>0.1</v>
      </c>
      <c r="E32" s="52"/>
      <c r="F32" s="31"/>
      <c r="G32" s="52">
        <f t="shared" si="0"/>
        <v>0.1</v>
      </c>
      <c r="H32" s="140">
        <v>0</v>
      </c>
      <c r="I32" s="52">
        <f t="shared" si="8"/>
        <v>1.05</v>
      </c>
      <c r="J32" s="140">
        <f t="shared" si="7"/>
        <v>0.95000000000000007</v>
      </c>
      <c r="K32" s="19" t="s">
        <v>153</v>
      </c>
      <c r="L32" s="63"/>
      <c r="M32" s="52"/>
      <c r="N32" s="52">
        <f t="shared" si="2"/>
        <v>0.1</v>
      </c>
      <c r="O32" s="52">
        <f t="shared" si="3"/>
        <v>0</v>
      </c>
      <c r="P32" s="31">
        <f t="shared" si="3"/>
        <v>0</v>
      </c>
      <c r="Q32" s="52">
        <f t="shared" si="4"/>
        <v>0.1</v>
      </c>
      <c r="R32" s="52">
        <v>0</v>
      </c>
      <c r="S32" s="52">
        <f t="shared" si="5"/>
        <v>1.05</v>
      </c>
      <c r="T32" s="140">
        <f t="shared" si="6"/>
        <v>0.95000000000000007</v>
      </c>
      <c r="U32" s="140" t="s">
        <v>153</v>
      </c>
    </row>
    <row r="33" spans="1:21" s="35" customFormat="1" ht="15" customHeight="1">
      <c r="A33" s="46">
        <v>25</v>
      </c>
      <c r="B33" s="4" t="s">
        <v>76</v>
      </c>
      <c r="C33" s="5">
        <v>1.6</v>
      </c>
      <c r="D33" s="52">
        <v>0.17199999999999999</v>
      </c>
      <c r="E33" s="52"/>
      <c r="F33" s="31"/>
      <c r="G33" s="52">
        <f t="shared" si="0"/>
        <v>0.17199999999999999</v>
      </c>
      <c r="H33" s="140">
        <v>0</v>
      </c>
      <c r="I33" s="52">
        <f>C33*1.05</f>
        <v>1.6800000000000002</v>
      </c>
      <c r="J33" s="140">
        <f t="shared" si="7"/>
        <v>1.5080000000000002</v>
      </c>
      <c r="K33" s="19" t="s">
        <v>153</v>
      </c>
      <c r="L33" s="63"/>
      <c r="M33" s="52"/>
      <c r="N33" s="52">
        <f t="shared" si="2"/>
        <v>0.17199999999999999</v>
      </c>
      <c r="O33" s="52">
        <f t="shared" si="3"/>
        <v>0</v>
      </c>
      <c r="P33" s="31">
        <f t="shared" si="3"/>
        <v>0</v>
      </c>
      <c r="Q33" s="52">
        <f t="shared" si="4"/>
        <v>0.17199999999999999</v>
      </c>
      <c r="R33" s="52">
        <v>0</v>
      </c>
      <c r="S33" s="52">
        <f t="shared" si="5"/>
        <v>1.6800000000000002</v>
      </c>
      <c r="T33" s="140">
        <f t="shared" si="6"/>
        <v>1.5080000000000002</v>
      </c>
      <c r="U33" s="140" t="s">
        <v>153</v>
      </c>
    </row>
    <row r="34" spans="1:21" s="35" customFormat="1" ht="15" customHeight="1">
      <c r="A34" s="46">
        <v>26</v>
      </c>
      <c r="B34" s="4" t="s">
        <v>77</v>
      </c>
      <c r="C34" s="5">
        <v>1.6</v>
      </c>
      <c r="D34" s="52">
        <v>0.08</v>
      </c>
      <c r="E34" s="52"/>
      <c r="F34" s="31"/>
      <c r="G34" s="52">
        <f t="shared" si="0"/>
        <v>0.08</v>
      </c>
      <c r="H34" s="140">
        <v>0</v>
      </c>
      <c r="I34" s="52">
        <f t="shared" si="8"/>
        <v>1.6800000000000002</v>
      </c>
      <c r="J34" s="140">
        <f t="shared" si="7"/>
        <v>1.6</v>
      </c>
      <c r="K34" s="19" t="s">
        <v>153</v>
      </c>
      <c r="L34" s="63"/>
      <c r="M34" s="52"/>
      <c r="N34" s="52">
        <f t="shared" si="2"/>
        <v>0.08</v>
      </c>
      <c r="O34" s="52">
        <f t="shared" si="3"/>
        <v>0</v>
      </c>
      <c r="P34" s="31">
        <f t="shared" si="3"/>
        <v>0</v>
      </c>
      <c r="Q34" s="52">
        <f t="shared" si="4"/>
        <v>0.08</v>
      </c>
      <c r="R34" s="52">
        <v>0</v>
      </c>
      <c r="S34" s="52">
        <f t="shared" si="5"/>
        <v>1.6800000000000002</v>
      </c>
      <c r="T34" s="140">
        <f t="shared" si="6"/>
        <v>1.6</v>
      </c>
      <c r="U34" s="140" t="s">
        <v>153</v>
      </c>
    </row>
    <row r="35" spans="1:21" s="35" customFormat="1" ht="15" customHeight="1">
      <c r="A35" s="46">
        <v>27</v>
      </c>
      <c r="B35" s="4" t="s">
        <v>78</v>
      </c>
      <c r="C35" s="5">
        <v>1.6</v>
      </c>
      <c r="D35" s="52">
        <v>3.5999999999999997E-2</v>
      </c>
      <c r="E35" s="52"/>
      <c r="F35" s="31"/>
      <c r="G35" s="52">
        <f t="shared" si="0"/>
        <v>3.5999999999999997E-2</v>
      </c>
      <c r="H35" s="140">
        <v>0</v>
      </c>
      <c r="I35" s="52">
        <f t="shared" si="8"/>
        <v>1.6800000000000002</v>
      </c>
      <c r="J35" s="140">
        <f t="shared" si="7"/>
        <v>1.6440000000000001</v>
      </c>
      <c r="K35" s="19" t="s">
        <v>153</v>
      </c>
      <c r="L35" s="63"/>
      <c r="M35" s="52"/>
      <c r="N35" s="52">
        <f t="shared" si="2"/>
        <v>3.5999999999999997E-2</v>
      </c>
      <c r="O35" s="52">
        <f t="shared" si="3"/>
        <v>0</v>
      </c>
      <c r="P35" s="31">
        <f t="shared" si="3"/>
        <v>0</v>
      </c>
      <c r="Q35" s="52">
        <f t="shared" si="4"/>
        <v>3.5999999999999997E-2</v>
      </c>
      <c r="R35" s="52">
        <v>0</v>
      </c>
      <c r="S35" s="52">
        <f t="shared" si="5"/>
        <v>1.6800000000000002</v>
      </c>
      <c r="T35" s="140">
        <f t="shared" si="6"/>
        <v>1.6440000000000001</v>
      </c>
      <c r="U35" s="140" t="s">
        <v>153</v>
      </c>
    </row>
    <row r="36" spans="1:21" s="35" customFormat="1" ht="15" customHeight="1">
      <c r="A36" s="46">
        <v>28</v>
      </c>
      <c r="B36" s="4" t="s">
        <v>79</v>
      </c>
      <c r="C36" s="5">
        <v>6.3</v>
      </c>
      <c r="D36" s="52">
        <v>0.52</v>
      </c>
      <c r="E36" s="52"/>
      <c r="F36" s="31"/>
      <c r="G36" s="52">
        <f t="shared" si="0"/>
        <v>0.52</v>
      </c>
      <c r="H36" s="140">
        <v>0</v>
      </c>
      <c r="I36" s="52">
        <f t="shared" si="8"/>
        <v>6.6150000000000002</v>
      </c>
      <c r="J36" s="140">
        <f>I36-G36</f>
        <v>6.0950000000000006</v>
      </c>
      <c r="K36" s="19" t="s">
        <v>153</v>
      </c>
      <c r="L36" s="63"/>
      <c r="M36" s="52"/>
      <c r="N36" s="52">
        <f t="shared" si="2"/>
        <v>0.52</v>
      </c>
      <c r="O36" s="52">
        <f t="shared" si="3"/>
        <v>0</v>
      </c>
      <c r="P36" s="31">
        <f t="shared" si="3"/>
        <v>0</v>
      </c>
      <c r="Q36" s="52">
        <f t="shared" si="4"/>
        <v>0.52</v>
      </c>
      <c r="R36" s="52">
        <v>0</v>
      </c>
      <c r="S36" s="52">
        <f t="shared" si="5"/>
        <v>6.6150000000000002</v>
      </c>
      <c r="T36" s="140">
        <f t="shared" si="6"/>
        <v>6.0950000000000006</v>
      </c>
      <c r="U36" s="140" t="s">
        <v>153</v>
      </c>
    </row>
    <row r="37" spans="1:21" s="35" customFormat="1" ht="15" customHeight="1">
      <c r="A37" s="46">
        <v>29</v>
      </c>
      <c r="B37" s="4" t="s">
        <v>80</v>
      </c>
      <c r="C37" s="5">
        <v>1.8</v>
      </c>
      <c r="D37" s="52">
        <v>0.14000000000000001</v>
      </c>
      <c r="E37" s="52"/>
      <c r="F37" s="31"/>
      <c r="G37" s="52">
        <f t="shared" si="0"/>
        <v>0.14000000000000001</v>
      </c>
      <c r="H37" s="140">
        <v>0</v>
      </c>
      <c r="I37" s="52">
        <f t="shared" si="8"/>
        <v>1.8900000000000001</v>
      </c>
      <c r="J37" s="140">
        <f t="shared" si="7"/>
        <v>1.75</v>
      </c>
      <c r="K37" s="19" t="s">
        <v>153</v>
      </c>
      <c r="L37" s="63"/>
      <c r="M37" s="52"/>
      <c r="N37" s="52">
        <f t="shared" si="2"/>
        <v>0.14000000000000001</v>
      </c>
      <c r="O37" s="52">
        <f t="shared" si="3"/>
        <v>0</v>
      </c>
      <c r="P37" s="31">
        <f t="shared" si="3"/>
        <v>0</v>
      </c>
      <c r="Q37" s="52">
        <f t="shared" si="4"/>
        <v>0.14000000000000001</v>
      </c>
      <c r="R37" s="52">
        <v>0</v>
      </c>
      <c r="S37" s="52">
        <f t="shared" si="5"/>
        <v>1.8900000000000001</v>
      </c>
      <c r="T37" s="140">
        <f t="shared" si="6"/>
        <v>1.75</v>
      </c>
      <c r="U37" s="140" t="s">
        <v>153</v>
      </c>
    </row>
    <row r="38" spans="1:21" s="35" customFormat="1" ht="15" customHeight="1">
      <c r="A38" s="46">
        <v>30</v>
      </c>
      <c r="B38" s="4" t="s">
        <v>81</v>
      </c>
      <c r="C38" s="5">
        <v>1.6</v>
      </c>
      <c r="D38" s="52">
        <v>0.27</v>
      </c>
      <c r="E38" s="52"/>
      <c r="F38" s="31"/>
      <c r="G38" s="52">
        <f t="shared" si="0"/>
        <v>0.27</v>
      </c>
      <c r="H38" s="140">
        <v>0</v>
      </c>
      <c r="I38" s="52">
        <f>C38*1.05</f>
        <v>1.6800000000000002</v>
      </c>
      <c r="J38" s="140">
        <f t="shared" si="7"/>
        <v>1.4100000000000001</v>
      </c>
      <c r="K38" s="19" t="s">
        <v>153</v>
      </c>
      <c r="L38" s="63"/>
      <c r="M38" s="52"/>
      <c r="N38" s="52">
        <f t="shared" si="2"/>
        <v>0.27</v>
      </c>
      <c r="O38" s="52">
        <f t="shared" si="3"/>
        <v>0</v>
      </c>
      <c r="P38" s="31">
        <f t="shared" si="3"/>
        <v>0</v>
      </c>
      <c r="Q38" s="52">
        <f t="shared" si="4"/>
        <v>0.27</v>
      </c>
      <c r="R38" s="52">
        <v>0</v>
      </c>
      <c r="S38" s="52">
        <f t="shared" si="5"/>
        <v>1.6800000000000002</v>
      </c>
      <c r="T38" s="140">
        <f t="shared" si="6"/>
        <v>1.4100000000000001</v>
      </c>
      <c r="U38" s="140" t="s">
        <v>153</v>
      </c>
    </row>
    <row r="39" spans="1:21" s="85" customFormat="1" ht="15" customHeight="1">
      <c r="A39" s="46">
        <v>31</v>
      </c>
      <c r="B39" s="4" t="s">
        <v>82</v>
      </c>
      <c r="C39" s="5">
        <v>1</v>
      </c>
      <c r="D39" s="52">
        <v>0.06</v>
      </c>
      <c r="E39" s="52"/>
      <c r="F39" s="31"/>
      <c r="G39" s="52">
        <f t="shared" si="0"/>
        <v>0.06</v>
      </c>
      <c r="H39" s="140">
        <v>0</v>
      </c>
      <c r="I39" s="52">
        <f t="shared" si="8"/>
        <v>1.05</v>
      </c>
      <c r="J39" s="140">
        <f t="shared" si="7"/>
        <v>0.99</v>
      </c>
      <c r="K39" s="19" t="s">
        <v>153</v>
      </c>
      <c r="L39" s="63"/>
      <c r="M39" s="52"/>
      <c r="N39" s="52">
        <f t="shared" si="2"/>
        <v>0.06</v>
      </c>
      <c r="O39" s="52">
        <f t="shared" si="3"/>
        <v>0</v>
      </c>
      <c r="P39" s="31">
        <f t="shared" si="3"/>
        <v>0</v>
      </c>
      <c r="Q39" s="52">
        <f t="shared" si="4"/>
        <v>0.06</v>
      </c>
      <c r="R39" s="52">
        <v>0</v>
      </c>
      <c r="S39" s="52">
        <f t="shared" si="5"/>
        <v>1.05</v>
      </c>
      <c r="T39" s="140">
        <f t="shared" si="6"/>
        <v>0.99</v>
      </c>
      <c r="U39" s="140" t="s">
        <v>153</v>
      </c>
    </row>
    <row r="40" spans="1:21" s="45" customFormat="1" ht="15" customHeight="1">
      <c r="A40" s="55">
        <v>32</v>
      </c>
      <c r="B40" s="4" t="s">
        <v>1044</v>
      </c>
      <c r="C40" s="5">
        <v>63</v>
      </c>
      <c r="D40" s="52">
        <v>2.56</v>
      </c>
      <c r="E40" s="52"/>
      <c r="F40" s="31"/>
      <c r="G40" s="54">
        <f t="shared" si="0"/>
        <v>2.56</v>
      </c>
      <c r="H40" s="54">
        <v>0</v>
      </c>
      <c r="I40" s="52">
        <f>C40*1.05</f>
        <v>66.150000000000006</v>
      </c>
      <c r="J40" s="54">
        <f>I40-G40</f>
        <v>63.59</v>
      </c>
      <c r="K40" s="62" t="s">
        <v>153</v>
      </c>
      <c r="L40" s="63"/>
      <c r="M40" s="52"/>
      <c r="N40" s="52">
        <f t="shared" ref="N40" si="9">D40+M40</f>
        <v>2.56</v>
      </c>
      <c r="O40" s="52">
        <f t="shared" ref="O40:P70" si="10">E40</f>
        <v>0</v>
      </c>
      <c r="P40" s="31">
        <f t="shared" si="10"/>
        <v>0</v>
      </c>
      <c r="Q40" s="52">
        <f>N40-O40</f>
        <v>2.56</v>
      </c>
      <c r="R40" s="52">
        <v>1</v>
      </c>
      <c r="S40" s="52">
        <f>I40</f>
        <v>66.150000000000006</v>
      </c>
      <c r="T40" s="54">
        <f>S40-Q40</f>
        <v>63.59</v>
      </c>
      <c r="U40" s="54" t="s">
        <v>153</v>
      </c>
    </row>
    <row r="41" spans="1:21" s="45" customFormat="1" ht="15" customHeight="1">
      <c r="A41" s="55">
        <v>33</v>
      </c>
      <c r="B41" s="4" t="s">
        <v>1045</v>
      </c>
      <c r="C41" s="5">
        <v>6.3</v>
      </c>
      <c r="D41" s="52">
        <v>0.53300000000000003</v>
      </c>
      <c r="E41" s="52"/>
      <c r="F41" s="31"/>
      <c r="G41" s="54">
        <f t="shared" si="0"/>
        <v>0.53300000000000003</v>
      </c>
      <c r="H41" s="54">
        <v>0</v>
      </c>
      <c r="I41" s="52">
        <f t="shared" ref="I41:I99" si="11">C41*1.05</f>
        <v>6.6150000000000002</v>
      </c>
      <c r="J41" s="54">
        <f t="shared" ref="J41:J49" si="12">I41-G41</f>
        <v>6.0819999999999999</v>
      </c>
      <c r="K41" s="62" t="s">
        <v>153</v>
      </c>
      <c r="L41" s="63"/>
      <c r="M41" s="52"/>
      <c r="N41" s="52">
        <f t="shared" ref="N41:N72" si="13">D41+M41</f>
        <v>0.53300000000000003</v>
      </c>
      <c r="O41" s="52">
        <f t="shared" si="10"/>
        <v>0</v>
      </c>
      <c r="P41" s="31">
        <f t="shared" si="10"/>
        <v>0</v>
      </c>
      <c r="Q41" s="52">
        <f>N41-O41</f>
        <v>0.53300000000000003</v>
      </c>
      <c r="R41" s="52">
        <v>2</v>
      </c>
      <c r="S41" s="52">
        <f>I41</f>
        <v>6.6150000000000002</v>
      </c>
      <c r="T41" s="54">
        <f>S41-Q41</f>
        <v>6.0819999999999999</v>
      </c>
      <c r="U41" s="54" t="s">
        <v>153</v>
      </c>
    </row>
    <row r="42" spans="1:21" s="45" customFormat="1" ht="22.5" customHeight="1">
      <c r="A42" s="66">
        <v>34</v>
      </c>
      <c r="B42" s="4" t="s">
        <v>1046</v>
      </c>
      <c r="C42" s="5">
        <v>6.3</v>
      </c>
      <c r="D42" s="52">
        <v>0.26600000000000001</v>
      </c>
      <c r="E42" s="52"/>
      <c r="F42" s="31"/>
      <c r="G42" s="54">
        <f t="shared" si="0"/>
        <v>0.26600000000000001</v>
      </c>
      <c r="H42" s="54">
        <v>0</v>
      </c>
      <c r="I42" s="52">
        <f t="shared" si="11"/>
        <v>6.6150000000000002</v>
      </c>
      <c r="J42" s="54">
        <f t="shared" si="12"/>
        <v>6.3490000000000002</v>
      </c>
      <c r="K42" s="62" t="s">
        <v>153</v>
      </c>
      <c r="L42" s="63"/>
      <c r="M42" s="52"/>
      <c r="N42" s="52">
        <f t="shared" si="13"/>
        <v>0.26600000000000001</v>
      </c>
      <c r="O42" s="52">
        <f t="shared" si="10"/>
        <v>0</v>
      </c>
      <c r="P42" s="31">
        <f t="shared" si="10"/>
        <v>0</v>
      </c>
      <c r="Q42" s="52">
        <f>N42-O42</f>
        <v>0.26600000000000001</v>
      </c>
      <c r="R42" s="52">
        <v>3</v>
      </c>
      <c r="S42" s="52">
        <f>I42</f>
        <v>6.6150000000000002</v>
      </c>
      <c r="T42" s="54">
        <f>S42-Q42</f>
        <v>6.3490000000000002</v>
      </c>
      <c r="U42" s="54" t="s">
        <v>153</v>
      </c>
    </row>
    <row r="43" spans="1:21" ht="25.5" customHeight="1">
      <c r="A43" s="55">
        <v>35</v>
      </c>
      <c r="B43" s="4" t="s">
        <v>1047</v>
      </c>
      <c r="C43" s="5">
        <v>6.3</v>
      </c>
      <c r="D43" s="52">
        <v>1.2330000000000001</v>
      </c>
      <c r="E43" s="52"/>
      <c r="F43" s="31"/>
      <c r="G43" s="54">
        <f t="shared" si="0"/>
        <v>1.2330000000000001</v>
      </c>
      <c r="H43" s="54">
        <v>0</v>
      </c>
      <c r="I43" s="52">
        <f t="shared" si="11"/>
        <v>6.6150000000000002</v>
      </c>
      <c r="J43" s="54">
        <f t="shared" si="12"/>
        <v>5.3819999999999997</v>
      </c>
      <c r="K43" s="62" t="s">
        <v>153</v>
      </c>
      <c r="L43" s="63"/>
      <c r="M43" s="52"/>
      <c r="N43" s="52">
        <f t="shared" si="13"/>
        <v>1.2330000000000001</v>
      </c>
      <c r="O43" s="52">
        <f t="shared" si="10"/>
        <v>0</v>
      </c>
      <c r="P43" s="31">
        <f t="shared" si="10"/>
        <v>0</v>
      </c>
      <c r="Q43" s="52">
        <f>N43-O43</f>
        <v>1.2330000000000001</v>
      </c>
      <c r="R43" s="52">
        <v>4</v>
      </c>
      <c r="S43" s="52">
        <f>I43</f>
        <v>6.6150000000000002</v>
      </c>
      <c r="T43" s="54">
        <f>S43-Q43</f>
        <v>5.3819999999999997</v>
      </c>
      <c r="U43" s="54" t="s">
        <v>153</v>
      </c>
    </row>
    <row r="44" spans="1:21" s="10" customFormat="1" ht="24" customHeight="1">
      <c r="A44" s="55">
        <v>36</v>
      </c>
      <c r="B44" s="4" t="s">
        <v>1048</v>
      </c>
      <c r="C44" s="5">
        <v>3.2</v>
      </c>
      <c r="D44" s="52">
        <v>0.36599999999999999</v>
      </c>
      <c r="E44" s="52"/>
      <c r="F44" s="31"/>
      <c r="G44" s="54">
        <f t="shared" si="0"/>
        <v>0.36599999999999999</v>
      </c>
      <c r="H44" s="54">
        <v>0</v>
      </c>
      <c r="I44" s="52">
        <f t="shared" si="11"/>
        <v>3.3600000000000003</v>
      </c>
      <c r="J44" s="54">
        <f t="shared" si="12"/>
        <v>2.9940000000000002</v>
      </c>
      <c r="K44" s="62" t="s">
        <v>153</v>
      </c>
      <c r="L44" s="63"/>
      <c r="M44" s="52"/>
      <c r="N44" s="52">
        <f t="shared" si="13"/>
        <v>0.36599999999999999</v>
      </c>
      <c r="O44" s="52">
        <f t="shared" si="10"/>
        <v>0</v>
      </c>
      <c r="P44" s="31">
        <f t="shared" si="10"/>
        <v>0</v>
      </c>
      <c r="Q44" s="52">
        <f>N44-O44</f>
        <v>0.36599999999999999</v>
      </c>
      <c r="R44" s="52">
        <v>5</v>
      </c>
      <c r="S44" s="52">
        <f>I44</f>
        <v>3.3600000000000003</v>
      </c>
      <c r="T44" s="54">
        <f>S44-Q44</f>
        <v>2.9940000000000002</v>
      </c>
      <c r="U44" s="54" t="s">
        <v>153</v>
      </c>
    </row>
    <row r="45" spans="1:21" s="35" customFormat="1" ht="26.25" customHeight="1">
      <c r="A45" s="55">
        <v>37</v>
      </c>
      <c r="B45" s="4" t="s">
        <v>1049</v>
      </c>
      <c r="C45" s="5">
        <v>1</v>
      </c>
      <c r="D45" s="54">
        <v>0.05</v>
      </c>
      <c r="E45" s="54"/>
      <c r="F45" s="31"/>
      <c r="G45" s="54">
        <f t="shared" si="0"/>
        <v>0.05</v>
      </c>
      <c r="H45" s="54">
        <v>0</v>
      </c>
      <c r="I45" s="52">
        <f t="shared" si="11"/>
        <v>1.05</v>
      </c>
      <c r="J45" s="54">
        <f t="shared" si="12"/>
        <v>1</v>
      </c>
      <c r="K45" s="62" t="s">
        <v>153</v>
      </c>
      <c r="L45" s="63"/>
      <c r="M45" s="52"/>
      <c r="N45" s="52">
        <f t="shared" si="13"/>
        <v>0.05</v>
      </c>
      <c r="O45" s="52">
        <f t="shared" si="10"/>
        <v>0</v>
      </c>
      <c r="P45" s="31">
        <f t="shared" si="10"/>
        <v>0</v>
      </c>
      <c r="Q45" s="52">
        <f t="shared" ref="Q45:Q99" si="14">N45-O45</f>
        <v>0.05</v>
      </c>
      <c r="R45" s="52">
        <v>7</v>
      </c>
      <c r="S45" s="52">
        <f t="shared" ref="S45:S99" si="15">I45</f>
        <v>1.05</v>
      </c>
      <c r="T45" s="54">
        <f t="shared" ref="T45:T99" si="16">S45-Q45</f>
        <v>1</v>
      </c>
      <c r="U45" s="54" t="s">
        <v>153</v>
      </c>
    </row>
    <row r="46" spans="1:21" s="35" customFormat="1" ht="15.75" customHeight="1">
      <c r="A46" s="55">
        <v>38</v>
      </c>
      <c r="B46" s="4" t="s">
        <v>1050</v>
      </c>
      <c r="C46" s="5">
        <v>1.6</v>
      </c>
      <c r="D46" s="54">
        <v>0.20599999999999999</v>
      </c>
      <c r="E46" s="54"/>
      <c r="F46" s="31"/>
      <c r="G46" s="54">
        <f t="shared" si="0"/>
        <v>0.20599999999999999</v>
      </c>
      <c r="H46" s="54">
        <v>0</v>
      </c>
      <c r="I46" s="52">
        <f t="shared" si="11"/>
        <v>1.6800000000000002</v>
      </c>
      <c r="J46" s="54">
        <f t="shared" si="12"/>
        <v>1.4740000000000002</v>
      </c>
      <c r="K46" s="62" t="s">
        <v>153</v>
      </c>
      <c r="L46" s="63"/>
      <c r="M46" s="52"/>
      <c r="N46" s="52">
        <f t="shared" si="13"/>
        <v>0.20599999999999999</v>
      </c>
      <c r="O46" s="52">
        <f t="shared" si="10"/>
        <v>0</v>
      </c>
      <c r="P46" s="31">
        <f t="shared" si="10"/>
        <v>0</v>
      </c>
      <c r="Q46" s="52">
        <f t="shared" si="14"/>
        <v>0.20599999999999999</v>
      </c>
      <c r="R46" s="52">
        <v>8</v>
      </c>
      <c r="S46" s="52">
        <f t="shared" si="15"/>
        <v>1.6800000000000002</v>
      </c>
      <c r="T46" s="54">
        <f t="shared" si="16"/>
        <v>1.4740000000000002</v>
      </c>
      <c r="U46" s="54" t="s">
        <v>153</v>
      </c>
    </row>
    <row r="47" spans="1:21" s="67" customFormat="1" ht="35.25" customHeight="1">
      <c r="A47" s="66">
        <v>39</v>
      </c>
      <c r="B47" s="4" t="s">
        <v>1051</v>
      </c>
      <c r="C47" s="5">
        <v>1.6</v>
      </c>
      <c r="D47" s="54">
        <v>0.216</v>
      </c>
      <c r="E47" s="54"/>
      <c r="F47" s="31"/>
      <c r="G47" s="54">
        <f t="shared" si="0"/>
        <v>0.216</v>
      </c>
      <c r="H47" s="54">
        <v>0</v>
      </c>
      <c r="I47" s="52">
        <f t="shared" si="11"/>
        <v>1.6800000000000002</v>
      </c>
      <c r="J47" s="54">
        <f t="shared" si="12"/>
        <v>1.4640000000000002</v>
      </c>
      <c r="K47" s="62" t="s">
        <v>153</v>
      </c>
      <c r="L47" s="63"/>
      <c r="M47" s="52"/>
      <c r="N47" s="52">
        <f t="shared" si="13"/>
        <v>0.216</v>
      </c>
      <c r="O47" s="52">
        <f t="shared" si="10"/>
        <v>0</v>
      </c>
      <c r="P47" s="31">
        <f t="shared" si="10"/>
        <v>0</v>
      </c>
      <c r="Q47" s="52">
        <f t="shared" si="14"/>
        <v>0.216</v>
      </c>
      <c r="R47" s="52">
        <v>9</v>
      </c>
      <c r="S47" s="52">
        <f t="shared" si="15"/>
        <v>1.6800000000000002</v>
      </c>
      <c r="T47" s="54">
        <f t="shared" si="16"/>
        <v>1.4640000000000002</v>
      </c>
      <c r="U47" s="54" t="s">
        <v>153</v>
      </c>
    </row>
    <row r="48" spans="1:21" s="35" customFormat="1" ht="26.25" customHeight="1">
      <c r="A48" s="55">
        <v>40</v>
      </c>
      <c r="B48" s="4" t="s">
        <v>1052</v>
      </c>
      <c r="C48" s="5">
        <v>1.6</v>
      </c>
      <c r="D48" s="54">
        <v>0.23300000000000001</v>
      </c>
      <c r="E48" s="54"/>
      <c r="F48" s="31"/>
      <c r="G48" s="54">
        <f t="shared" si="0"/>
        <v>0.23300000000000001</v>
      </c>
      <c r="H48" s="54">
        <v>0</v>
      </c>
      <c r="I48" s="52">
        <f t="shared" si="11"/>
        <v>1.6800000000000002</v>
      </c>
      <c r="J48" s="54">
        <f t="shared" si="12"/>
        <v>1.4470000000000001</v>
      </c>
      <c r="K48" s="62" t="s">
        <v>153</v>
      </c>
      <c r="L48" s="63"/>
      <c r="M48" s="52"/>
      <c r="N48" s="52">
        <f t="shared" si="13"/>
        <v>0.23300000000000001</v>
      </c>
      <c r="O48" s="52">
        <f t="shared" si="10"/>
        <v>0</v>
      </c>
      <c r="P48" s="31">
        <f t="shared" si="10"/>
        <v>0</v>
      </c>
      <c r="Q48" s="52">
        <f t="shared" si="14"/>
        <v>0.23300000000000001</v>
      </c>
      <c r="R48" s="52">
        <v>10</v>
      </c>
      <c r="S48" s="52">
        <f t="shared" si="15"/>
        <v>1.6800000000000002</v>
      </c>
      <c r="T48" s="54">
        <f t="shared" si="16"/>
        <v>1.4470000000000001</v>
      </c>
      <c r="U48" s="54" t="s">
        <v>153</v>
      </c>
    </row>
    <row r="49" spans="1:21" s="35" customFormat="1" ht="27" customHeight="1">
      <c r="A49" s="55">
        <v>41</v>
      </c>
      <c r="B49" s="4" t="s">
        <v>1053</v>
      </c>
      <c r="C49" s="146">
        <v>1</v>
      </c>
      <c r="D49" s="54">
        <v>5.1999999999999998E-2</v>
      </c>
      <c r="E49" s="54"/>
      <c r="F49" s="31"/>
      <c r="G49" s="54">
        <f t="shared" si="0"/>
        <v>5.1999999999999998E-2</v>
      </c>
      <c r="H49" s="54">
        <v>0</v>
      </c>
      <c r="I49" s="52">
        <f t="shared" si="11"/>
        <v>1.05</v>
      </c>
      <c r="J49" s="54">
        <f t="shared" si="12"/>
        <v>0.998</v>
      </c>
      <c r="K49" s="62" t="s">
        <v>153</v>
      </c>
      <c r="L49" s="63"/>
      <c r="M49" s="52"/>
      <c r="N49" s="52">
        <f t="shared" si="13"/>
        <v>5.1999999999999998E-2</v>
      </c>
      <c r="O49" s="52">
        <f t="shared" si="10"/>
        <v>0</v>
      </c>
      <c r="P49" s="31">
        <f t="shared" si="10"/>
        <v>0</v>
      </c>
      <c r="Q49" s="52">
        <f t="shared" si="14"/>
        <v>5.1999999999999998E-2</v>
      </c>
      <c r="R49" s="52">
        <v>11</v>
      </c>
      <c r="S49" s="52">
        <f t="shared" si="15"/>
        <v>1.05</v>
      </c>
      <c r="T49" s="54">
        <f t="shared" si="16"/>
        <v>0.998</v>
      </c>
      <c r="U49" s="54" t="s">
        <v>153</v>
      </c>
    </row>
    <row r="50" spans="1:21" s="35" customFormat="1" ht="29.25" customHeight="1">
      <c r="A50" s="55">
        <v>42</v>
      </c>
      <c r="B50" s="4" t="s">
        <v>1054</v>
      </c>
      <c r="C50" s="146">
        <v>1</v>
      </c>
      <c r="D50" s="54">
        <v>0.111</v>
      </c>
      <c r="E50" s="54"/>
      <c r="F50" s="31"/>
      <c r="G50" s="54">
        <f t="shared" si="0"/>
        <v>0.111</v>
      </c>
      <c r="H50" s="54">
        <v>0</v>
      </c>
      <c r="I50" s="52">
        <f t="shared" si="11"/>
        <v>1.05</v>
      </c>
      <c r="J50" s="54">
        <f>I50-G50</f>
        <v>0.93900000000000006</v>
      </c>
      <c r="K50" s="62" t="s">
        <v>153</v>
      </c>
      <c r="L50" s="63"/>
      <c r="M50" s="52"/>
      <c r="N50" s="52">
        <f t="shared" si="13"/>
        <v>0.111</v>
      </c>
      <c r="O50" s="52">
        <f t="shared" si="10"/>
        <v>0</v>
      </c>
      <c r="P50" s="31">
        <f t="shared" si="10"/>
        <v>0</v>
      </c>
      <c r="Q50" s="52">
        <f t="shared" si="14"/>
        <v>0.111</v>
      </c>
      <c r="R50" s="52">
        <v>12</v>
      </c>
      <c r="S50" s="52">
        <f t="shared" si="15"/>
        <v>1.05</v>
      </c>
      <c r="T50" s="54">
        <f t="shared" si="16"/>
        <v>0.93900000000000006</v>
      </c>
      <c r="U50" s="54" t="s">
        <v>153</v>
      </c>
    </row>
    <row r="51" spans="1:21" s="35" customFormat="1" ht="33.75" customHeight="1">
      <c r="A51" s="55">
        <v>43</v>
      </c>
      <c r="B51" s="4" t="s">
        <v>1055</v>
      </c>
      <c r="C51" s="5">
        <v>1.6</v>
      </c>
      <c r="D51" s="54">
        <v>0.13300000000000001</v>
      </c>
      <c r="E51" s="54"/>
      <c r="F51" s="31"/>
      <c r="G51" s="54">
        <f t="shared" si="0"/>
        <v>0.13300000000000001</v>
      </c>
      <c r="H51" s="54">
        <v>0</v>
      </c>
      <c r="I51" s="52">
        <f t="shared" si="11"/>
        <v>1.6800000000000002</v>
      </c>
      <c r="J51" s="54">
        <f>I51-G51</f>
        <v>1.5470000000000002</v>
      </c>
      <c r="K51" s="62" t="s">
        <v>153</v>
      </c>
      <c r="L51" s="63"/>
      <c r="M51" s="52"/>
      <c r="N51" s="52">
        <f t="shared" si="13"/>
        <v>0.13300000000000001</v>
      </c>
      <c r="O51" s="52">
        <f t="shared" si="10"/>
        <v>0</v>
      </c>
      <c r="P51" s="31">
        <f t="shared" si="10"/>
        <v>0</v>
      </c>
      <c r="Q51" s="52">
        <f t="shared" si="14"/>
        <v>0.13300000000000001</v>
      </c>
      <c r="R51" s="52">
        <v>13</v>
      </c>
      <c r="S51" s="52">
        <f t="shared" si="15"/>
        <v>1.6800000000000002</v>
      </c>
      <c r="T51" s="54">
        <f t="shared" si="16"/>
        <v>1.5470000000000002</v>
      </c>
      <c r="U51" s="54" t="s">
        <v>153</v>
      </c>
    </row>
    <row r="52" spans="1:21" s="35" customFormat="1" ht="15.75" customHeight="1">
      <c r="A52" s="55">
        <v>44</v>
      </c>
      <c r="B52" s="4" t="s">
        <v>1056</v>
      </c>
      <c r="C52" s="5">
        <v>0.1</v>
      </c>
      <c r="D52" s="54">
        <v>2E-3</v>
      </c>
      <c r="E52" s="54"/>
      <c r="F52" s="31"/>
      <c r="G52" s="54">
        <f t="shared" si="0"/>
        <v>2E-3</v>
      </c>
      <c r="H52" s="54">
        <v>0</v>
      </c>
      <c r="I52" s="52">
        <f t="shared" si="11"/>
        <v>0.10500000000000001</v>
      </c>
      <c r="J52" s="54">
        <f t="shared" ref="J52:J99" si="17">I52-G52</f>
        <v>0.10300000000000001</v>
      </c>
      <c r="K52" s="62" t="s">
        <v>153</v>
      </c>
      <c r="L52" s="63"/>
      <c r="M52" s="52"/>
      <c r="N52" s="52">
        <f t="shared" si="13"/>
        <v>2E-3</v>
      </c>
      <c r="O52" s="52">
        <f t="shared" si="10"/>
        <v>0</v>
      </c>
      <c r="P52" s="31">
        <f t="shared" si="10"/>
        <v>0</v>
      </c>
      <c r="Q52" s="52">
        <f t="shared" si="14"/>
        <v>2E-3</v>
      </c>
      <c r="R52" s="52">
        <v>14</v>
      </c>
      <c r="S52" s="52">
        <f t="shared" si="15"/>
        <v>0.10500000000000001</v>
      </c>
      <c r="T52" s="54">
        <f t="shared" si="16"/>
        <v>0.10300000000000001</v>
      </c>
      <c r="U52" s="54" t="s">
        <v>153</v>
      </c>
    </row>
    <row r="53" spans="1:21" s="35" customFormat="1" ht="15.75" customHeight="1">
      <c r="A53" s="55">
        <v>45</v>
      </c>
      <c r="B53" s="4" t="s">
        <v>1057</v>
      </c>
      <c r="C53" s="5">
        <v>1.6</v>
      </c>
      <c r="D53" s="54">
        <v>0.377</v>
      </c>
      <c r="E53" s="54"/>
      <c r="F53" s="31"/>
      <c r="G53" s="54">
        <f t="shared" si="0"/>
        <v>0.377</v>
      </c>
      <c r="H53" s="54">
        <v>0</v>
      </c>
      <c r="I53" s="52">
        <f t="shared" si="11"/>
        <v>1.6800000000000002</v>
      </c>
      <c r="J53" s="54">
        <f t="shared" si="17"/>
        <v>1.3030000000000002</v>
      </c>
      <c r="K53" s="62" t="s">
        <v>153</v>
      </c>
      <c r="L53" s="63"/>
      <c r="M53" s="52"/>
      <c r="N53" s="52">
        <f t="shared" si="13"/>
        <v>0.377</v>
      </c>
      <c r="O53" s="52">
        <f t="shared" si="10"/>
        <v>0</v>
      </c>
      <c r="P53" s="31">
        <f t="shared" si="10"/>
        <v>0</v>
      </c>
      <c r="Q53" s="52">
        <f t="shared" si="14"/>
        <v>0.377</v>
      </c>
      <c r="R53" s="52">
        <v>15</v>
      </c>
      <c r="S53" s="52">
        <f t="shared" si="15"/>
        <v>1.6800000000000002</v>
      </c>
      <c r="T53" s="54">
        <f t="shared" si="16"/>
        <v>1.3030000000000002</v>
      </c>
      <c r="U53" s="54" t="s">
        <v>153</v>
      </c>
    </row>
    <row r="54" spans="1:21" s="35" customFormat="1" ht="15.75" customHeight="1">
      <c r="A54" s="55">
        <v>46</v>
      </c>
      <c r="B54" s="4" t="s">
        <v>1058</v>
      </c>
      <c r="C54" s="5">
        <v>10</v>
      </c>
      <c r="D54" s="54">
        <v>1.361</v>
      </c>
      <c r="E54" s="54"/>
      <c r="F54" s="31"/>
      <c r="G54" s="54">
        <f t="shared" si="0"/>
        <v>1.361</v>
      </c>
      <c r="H54" s="54">
        <v>0</v>
      </c>
      <c r="I54" s="52">
        <f t="shared" si="11"/>
        <v>10.5</v>
      </c>
      <c r="J54" s="54">
        <f t="shared" si="17"/>
        <v>9.1389999999999993</v>
      </c>
      <c r="K54" s="62" t="s">
        <v>153</v>
      </c>
      <c r="L54" s="63"/>
      <c r="M54" s="52"/>
      <c r="N54" s="52">
        <f t="shared" si="13"/>
        <v>1.361</v>
      </c>
      <c r="O54" s="52">
        <f t="shared" si="10"/>
        <v>0</v>
      </c>
      <c r="P54" s="31">
        <f t="shared" si="10"/>
        <v>0</v>
      </c>
      <c r="Q54" s="52">
        <f t="shared" si="14"/>
        <v>1.361</v>
      </c>
      <c r="R54" s="52">
        <v>16</v>
      </c>
      <c r="S54" s="52">
        <f t="shared" si="15"/>
        <v>10.5</v>
      </c>
      <c r="T54" s="54">
        <f t="shared" si="16"/>
        <v>9.1389999999999993</v>
      </c>
      <c r="U54" s="54" t="s">
        <v>153</v>
      </c>
    </row>
    <row r="55" spans="1:21" s="35" customFormat="1" ht="15.75" customHeight="1">
      <c r="A55" s="55">
        <v>47</v>
      </c>
      <c r="B55" s="4" t="s">
        <v>1059</v>
      </c>
      <c r="C55" s="5">
        <v>2.5</v>
      </c>
      <c r="D55" s="54">
        <v>0.62</v>
      </c>
      <c r="E55" s="54"/>
      <c r="F55" s="31"/>
      <c r="G55" s="54">
        <f t="shared" si="0"/>
        <v>0.62</v>
      </c>
      <c r="H55" s="54">
        <v>0</v>
      </c>
      <c r="I55" s="52">
        <f t="shared" si="11"/>
        <v>2.625</v>
      </c>
      <c r="J55" s="54">
        <f t="shared" si="17"/>
        <v>2.0049999999999999</v>
      </c>
      <c r="K55" s="62" t="s">
        <v>153</v>
      </c>
      <c r="L55" s="63"/>
      <c r="M55" s="52"/>
      <c r="N55" s="52">
        <f t="shared" si="13"/>
        <v>0.62</v>
      </c>
      <c r="O55" s="52">
        <f t="shared" si="10"/>
        <v>0</v>
      </c>
      <c r="P55" s="31">
        <f t="shared" si="10"/>
        <v>0</v>
      </c>
      <c r="Q55" s="52">
        <f t="shared" si="14"/>
        <v>0.62</v>
      </c>
      <c r="R55" s="52">
        <v>17</v>
      </c>
      <c r="S55" s="52">
        <f t="shared" si="15"/>
        <v>2.625</v>
      </c>
      <c r="T55" s="54">
        <f t="shared" si="16"/>
        <v>2.0049999999999999</v>
      </c>
      <c r="U55" s="54" t="s">
        <v>153</v>
      </c>
    </row>
    <row r="56" spans="1:21" s="35" customFormat="1" ht="22.5" customHeight="1">
      <c r="A56" s="55">
        <v>48</v>
      </c>
      <c r="B56" s="4" t="s">
        <v>1060</v>
      </c>
      <c r="C56" s="5">
        <v>2.5</v>
      </c>
      <c r="D56" s="54">
        <v>0.222</v>
      </c>
      <c r="E56" s="54"/>
      <c r="F56" s="31"/>
      <c r="G56" s="54">
        <f t="shared" si="0"/>
        <v>0.222</v>
      </c>
      <c r="H56" s="54">
        <v>0</v>
      </c>
      <c r="I56" s="52">
        <f t="shared" si="11"/>
        <v>2.625</v>
      </c>
      <c r="J56" s="54">
        <f t="shared" si="17"/>
        <v>2.403</v>
      </c>
      <c r="K56" s="62" t="s">
        <v>153</v>
      </c>
      <c r="L56" s="63"/>
      <c r="M56" s="52"/>
      <c r="N56" s="52">
        <f t="shared" si="13"/>
        <v>0.222</v>
      </c>
      <c r="O56" s="52">
        <f t="shared" si="10"/>
        <v>0</v>
      </c>
      <c r="P56" s="31">
        <f t="shared" si="10"/>
        <v>0</v>
      </c>
      <c r="Q56" s="52">
        <f t="shared" si="14"/>
        <v>0.222</v>
      </c>
      <c r="R56" s="52">
        <v>18</v>
      </c>
      <c r="S56" s="52">
        <f t="shared" si="15"/>
        <v>2.625</v>
      </c>
      <c r="T56" s="54">
        <f t="shared" si="16"/>
        <v>2.403</v>
      </c>
      <c r="U56" s="54" t="s">
        <v>153</v>
      </c>
    </row>
    <row r="57" spans="1:21" s="35" customFormat="1" ht="15.75" customHeight="1">
      <c r="A57" s="55">
        <v>49</v>
      </c>
      <c r="B57" s="4" t="s">
        <v>1061</v>
      </c>
      <c r="C57" s="5">
        <v>1.6</v>
      </c>
      <c r="D57" s="54">
        <v>0.16600000000000001</v>
      </c>
      <c r="E57" s="54"/>
      <c r="F57" s="31"/>
      <c r="G57" s="54">
        <f t="shared" si="0"/>
        <v>0.16600000000000001</v>
      </c>
      <c r="H57" s="54">
        <v>0</v>
      </c>
      <c r="I57" s="52">
        <f t="shared" si="11"/>
        <v>1.6800000000000002</v>
      </c>
      <c r="J57" s="54">
        <f t="shared" si="17"/>
        <v>1.5140000000000002</v>
      </c>
      <c r="K57" s="62" t="s">
        <v>153</v>
      </c>
      <c r="L57" s="63"/>
      <c r="M57" s="52"/>
      <c r="N57" s="52">
        <f t="shared" si="13"/>
        <v>0.16600000000000001</v>
      </c>
      <c r="O57" s="52">
        <f t="shared" si="10"/>
        <v>0</v>
      </c>
      <c r="P57" s="31">
        <f t="shared" si="10"/>
        <v>0</v>
      </c>
      <c r="Q57" s="52">
        <f t="shared" si="14"/>
        <v>0.16600000000000001</v>
      </c>
      <c r="R57" s="52">
        <v>19</v>
      </c>
      <c r="S57" s="52">
        <f t="shared" si="15"/>
        <v>1.6800000000000002</v>
      </c>
      <c r="T57" s="54">
        <f t="shared" si="16"/>
        <v>1.5140000000000002</v>
      </c>
      <c r="U57" s="54" t="s">
        <v>153</v>
      </c>
    </row>
    <row r="58" spans="1:21" s="35" customFormat="1" ht="15.75" customHeight="1">
      <c r="A58" s="55">
        <v>50</v>
      </c>
      <c r="B58" s="4" t="s">
        <v>1062</v>
      </c>
      <c r="C58" s="5">
        <v>1</v>
      </c>
      <c r="D58" s="54">
        <v>6.6000000000000003E-2</v>
      </c>
      <c r="E58" s="54"/>
      <c r="F58" s="31"/>
      <c r="G58" s="54">
        <f t="shared" si="0"/>
        <v>6.6000000000000003E-2</v>
      </c>
      <c r="H58" s="54">
        <v>0</v>
      </c>
      <c r="I58" s="52">
        <f t="shared" si="11"/>
        <v>1.05</v>
      </c>
      <c r="J58" s="54">
        <f t="shared" si="17"/>
        <v>0.98399999999999999</v>
      </c>
      <c r="K58" s="62" t="s">
        <v>153</v>
      </c>
      <c r="L58" s="63"/>
      <c r="M58" s="52"/>
      <c r="N58" s="52">
        <f t="shared" si="13"/>
        <v>6.6000000000000003E-2</v>
      </c>
      <c r="O58" s="52">
        <f t="shared" si="10"/>
        <v>0</v>
      </c>
      <c r="P58" s="31">
        <f t="shared" si="10"/>
        <v>0</v>
      </c>
      <c r="Q58" s="52">
        <f t="shared" si="14"/>
        <v>6.6000000000000003E-2</v>
      </c>
      <c r="R58" s="52">
        <v>20</v>
      </c>
      <c r="S58" s="52">
        <f t="shared" si="15"/>
        <v>1.05</v>
      </c>
      <c r="T58" s="54">
        <f t="shared" si="16"/>
        <v>0.98399999999999999</v>
      </c>
      <c r="U58" s="54" t="s">
        <v>153</v>
      </c>
    </row>
    <row r="59" spans="1:21" s="35" customFormat="1" ht="34.5" customHeight="1">
      <c r="A59" s="55">
        <v>51</v>
      </c>
      <c r="B59" s="4" t="s">
        <v>1063</v>
      </c>
      <c r="C59" s="5">
        <v>2.5</v>
      </c>
      <c r="D59" s="54">
        <v>0.35299999999999998</v>
      </c>
      <c r="E59" s="54"/>
      <c r="F59" s="31"/>
      <c r="G59" s="54">
        <f t="shared" si="0"/>
        <v>0.35299999999999998</v>
      </c>
      <c r="H59" s="54">
        <v>0</v>
      </c>
      <c r="I59" s="52">
        <f>C59*1.05</f>
        <v>2.625</v>
      </c>
      <c r="J59" s="54">
        <f t="shared" si="17"/>
        <v>2.2720000000000002</v>
      </c>
      <c r="K59" s="62" t="s">
        <v>153</v>
      </c>
      <c r="L59" s="63"/>
      <c r="M59" s="52"/>
      <c r="N59" s="52">
        <f t="shared" si="13"/>
        <v>0.35299999999999998</v>
      </c>
      <c r="O59" s="52">
        <f t="shared" si="10"/>
        <v>0</v>
      </c>
      <c r="P59" s="31">
        <f t="shared" si="10"/>
        <v>0</v>
      </c>
      <c r="Q59" s="52">
        <f t="shared" si="14"/>
        <v>0.35299999999999998</v>
      </c>
      <c r="R59" s="52">
        <v>21</v>
      </c>
      <c r="S59" s="52">
        <f t="shared" si="15"/>
        <v>2.625</v>
      </c>
      <c r="T59" s="54">
        <f t="shared" si="16"/>
        <v>2.2720000000000002</v>
      </c>
      <c r="U59" s="54" t="s">
        <v>153</v>
      </c>
    </row>
    <row r="60" spans="1:21" s="35" customFormat="1" ht="15.75" customHeight="1">
      <c r="A60" s="66">
        <v>52</v>
      </c>
      <c r="B60" s="4" t="s">
        <v>1064</v>
      </c>
      <c r="C60" s="5">
        <v>1.6</v>
      </c>
      <c r="D60" s="54">
        <v>0.66600000000000004</v>
      </c>
      <c r="E60" s="54"/>
      <c r="F60" s="31"/>
      <c r="G60" s="54">
        <f t="shared" si="0"/>
        <v>0.66600000000000004</v>
      </c>
      <c r="H60" s="54">
        <v>0</v>
      </c>
      <c r="I60" s="52">
        <f t="shared" si="11"/>
        <v>1.6800000000000002</v>
      </c>
      <c r="J60" s="54">
        <f t="shared" si="17"/>
        <v>1.0140000000000002</v>
      </c>
      <c r="K60" s="62" t="s">
        <v>153</v>
      </c>
      <c r="L60" s="63"/>
      <c r="M60" s="52"/>
      <c r="N60" s="52">
        <f t="shared" si="13"/>
        <v>0.66600000000000004</v>
      </c>
      <c r="O60" s="52">
        <f t="shared" si="10"/>
        <v>0</v>
      </c>
      <c r="P60" s="31">
        <f t="shared" si="10"/>
        <v>0</v>
      </c>
      <c r="Q60" s="52">
        <f t="shared" si="14"/>
        <v>0.66600000000000004</v>
      </c>
      <c r="R60" s="52">
        <v>22</v>
      </c>
      <c r="S60" s="52">
        <f t="shared" si="15"/>
        <v>1.6800000000000002</v>
      </c>
      <c r="T60" s="54">
        <f t="shared" si="16"/>
        <v>1.0140000000000002</v>
      </c>
      <c r="U60" s="54" t="s">
        <v>153</v>
      </c>
    </row>
    <row r="61" spans="1:21" s="35" customFormat="1" ht="15.75" customHeight="1">
      <c r="A61" s="55">
        <v>53</v>
      </c>
      <c r="B61" s="4" t="s">
        <v>1065</v>
      </c>
      <c r="C61" s="5">
        <v>1.6</v>
      </c>
      <c r="D61" s="54">
        <v>0.182</v>
      </c>
      <c r="E61" s="54"/>
      <c r="F61" s="31"/>
      <c r="G61" s="54">
        <f t="shared" si="0"/>
        <v>0.182</v>
      </c>
      <c r="H61" s="54">
        <v>0</v>
      </c>
      <c r="I61" s="52">
        <f t="shared" si="11"/>
        <v>1.6800000000000002</v>
      </c>
      <c r="J61" s="54">
        <f t="shared" si="17"/>
        <v>1.4980000000000002</v>
      </c>
      <c r="K61" s="62" t="s">
        <v>153</v>
      </c>
      <c r="L61" s="63"/>
      <c r="M61" s="52"/>
      <c r="N61" s="52">
        <f t="shared" si="13"/>
        <v>0.182</v>
      </c>
      <c r="O61" s="52">
        <f t="shared" si="10"/>
        <v>0</v>
      </c>
      <c r="P61" s="31">
        <f t="shared" si="10"/>
        <v>0</v>
      </c>
      <c r="Q61" s="52">
        <f t="shared" si="14"/>
        <v>0.182</v>
      </c>
      <c r="R61" s="52">
        <v>23</v>
      </c>
      <c r="S61" s="52">
        <f t="shared" si="15"/>
        <v>1.6800000000000002</v>
      </c>
      <c r="T61" s="54">
        <f t="shared" si="16"/>
        <v>1.4980000000000002</v>
      </c>
      <c r="U61" s="54" t="s">
        <v>153</v>
      </c>
    </row>
    <row r="62" spans="1:21" s="45" customFormat="1" ht="15.75" customHeight="1">
      <c r="A62" s="55">
        <v>54</v>
      </c>
      <c r="B62" s="4" t="s">
        <v>1066</v>
      </c>
      <c r="C62" s="5">
        <v>1</v>
      </c>
      <c r="D62" s="54">
        <v>0.251</v>
      </c>
      <c r="E62" s="54"/>
      <c r="F62" s="31"/>
      <c r="G62" s="54">
        <f t="shared" si="0"/>
        <v>0.251</v>
      </c>
      <c r="H62" s="54">
        <v>0</v>
      </c>
      <c r="I62" s="52">
        <f t="shared" si="11"/>
        <v>1.05</v>
      </c>
      <c r="J62" s="54">
        <f t="shared" si="17"/>
        <v>0.79900000000000004</v>
      </c>
      <c r="K62" s="62" t="s">
        <v>153</v>
      </c>
      <c r="L62" s="63"/>
      <c r="M62" s="52"/>
      <c r="N62" s="52">
        <f t="shared" si="13"/>
        <v>0.251</v>
      </c>
      <c r="O62" s="52">
        <f t="shared" si="10"/>
        <v>0</v>
      </c>
      <c r="P62" s="31">
        <f t="shared" si="10"/>
        <v>0</v>
      </c>
      <c r="Q62" s="52">
        <f t="shared" si="14"/>
        <v>0.251</v>
      </c>
      <c r="R62" s="52">
        <v>25</v>
      </c>
      <c r="S62" s="52">
        <f t="shared" si="15"/>
        <v>1.05</v>
      </c>
      <c r="T62" s="54">
        <f t="shared" si="16"/>
        <v>0.79900000000000004</v>
      </c>
      <c r="U62" s="54" t="s">
        <v>153</v>
      </c>
    </row>
    <row r="63" spans="1:21" s="35" customFormat="1" ht="15.75" customHeight="1">
      <c r="A63" s="55">
        <v>55</v>
      </c>
      <c r="B63" s="4" t="s">
        <v>1067</v>
      </c>
      <c r="C63" s="5">
        <v>0.16</v>
      </c>
      <c r="D63" s="54">
        <v>7.0000000000000001E-3</v>
      </c>
      <c r="E63" s="54"/>
      <c r="F63" s="31"/>
      <c r="G63" s="54">
        <f t="shared" si="0"/>
        <v>7.0000000000000001E-3</v>
      </c>
      <c r="H63" s="54">
        <v>0</v>
      </c>
      <c r="I63" s="52">
        <f t="shared" si="11"/>
        <v>0.16800000000000001</v>
      </c>
      <c r="J63" s="54">
        <f t="shared" si="17"/>
        <v>0.161</v>
      </c>
      <c r="K63" s="62" t="s">
        <v>153</v>
      </c>
      <c r="L63" s="63"/>
      <c r="M63" s="52"/>
      <c r="N63" s="52">
        <f t="shared" si="13"/>
        <v>7.0000000000000001E-3</v>
      </c>
      <c r="O63" s="52">
        <f t="shared" si="10"/>
        <v>0</v>
      </c>
      <c r="P63" s="31">
        <f t="shared" si="10"/>
        <v>0</v>
      </c>
      <c r="Q63" s="52">
        <f t="shared" si="14"/>
        <v>7.0000000000000001E-3</v>
      </c>
      <c r="R63" s="52">
        <v>26</v>
      </c>
      <c r="S63" s="52">
        <f t="shared" si="15"/>
        <v>0.16800000000000001</v>
      </c>
      <c r="T63" s="54">
        <f t="shared" si="16"/>
        <v>0.161</v>
      </c>
      <c r="U63" s="54" t="s">
        <v>153</v>
      </c>
    </row>
    <row r="64" spans="1:21" s="35" customFormat="1" ht="15.75" customHeight="1">
      <c r="A64" s="55">
        <v>56</v>
      </c>
      <c r="B64" s="4" t="s">
        <v>1068</v>
      </c>
      <c r="C64" s="5">
        <v>0.16</v>
      </c>
      <c r="D64" s="54">
        <v>0.01</v>
      </c>
      <c r="E64" s="54"/>
      <c r="F64" s="31"/>
      <c r="G64" s="54">
        <f t="shared" si="0"/>
        <v>0.01</v>
      </c>
      <c r="H64" s="54">
        <v>0</v>
      </c>
      <c r="I64" s="52">
        <f t="shared" si="11"/>
        <v>0.16800000000000001</v>
      </c>
      <c r="J64" s="54">
        <f t="shared" si="17"/>
        <v>0.158</v>
      </c>
      <c r="K64" s="62" t="s">
        <v>153</v>
      </c>
      <c r="L64" s="63"/>
      <c r="M64" s="52"/>
      <c r="N64" s="52">
        <f t="shared" si="13"/>
        <v>0.01</v>
      </c>
      <c r="O64" s="52">
        <f t="shared" si="10"/>
        <v>0</v>
      </c>
      <c r="P64" s="31">
        <f t="shared" si="10"/>
        <v>0</v>
      </c>
      <c r="Q64" s="52">
        <f t="shared" si="14"/>
        <v>0.01</v>
      </c>
      <c r="R64" s="52">
        <v>27</v>
      </c>
      <c r="S64" s="52">
        <f t="shared" si="15"/>
        <v>0.16800000000000001</v>
      </c>
      <c r="T64" s="54">
        <f t="shared" si="16"/>
        <v>0.158</v>
      </c>
      <c r="U64" s="54" t="s">
        <v>153</v>
      </c>
    </row>
    <row r="65" spans="1:21" s="35" customFormat="1" ht="15.75" customHeight="1">
      <c r="A65" s="55">
        <v>57</v>
      </c>
      <c r="B65" s="4" t="s">
        <v>1069</v>
      </c>
      <c r="C65" s="5">
        <v>0.16</v>
      </c>
      <c r="D65" s="147">
        <v>6.0000000000000001E-3</v>
      </c>
      <c r="E65" s="54"/>
      <c r="F65" s="31"/>
      <c r="G65" s="54">
        <f t="shared" si="0"/>
        <v>6.0000000000000001E-3</v>
      </c>
      <c r="H65" s="54">
        <v>0</v>
      </c>
      <c r="I65" s="52">
        <f t="shared" si="11"/>
        <v>0.16800000000000001</v>
      </c>
      <c r="J65" s="54">
        <f t="shared" si="17"/>
        <v>0.16200000000000001</v>
      </c>
      <c r="K65" s="62" t="s">
        <v>153</v>
      </c>
      <c r="L65" s="63"/>
      <c r="M65" s="52"/>
      <c r="N65" s="52">
        <f t="shared" si="13"/>
        <v>6.0000000000000001E-3</v>
      </c>
      <c r="O65" s="52">
        <f t="shared" si="10"/>
        <v>0</v>
      </c>
      <c r="P65" s="31">
        <f t="shared" si="10"/>
        <v>0</v>
      </c>
      <c r="Q65" s="52">
        <f t="shared" si="14"/>
        <v>6.0000000000000001E-3</v>
      </c>
      <c r="R65" s="52">
        <v>28</v>
      </c>
      <c r="S65" s="52">
        <f t="shared" si="15"/>
        <v>0.16800000000000001</v>
      </c>
      <c r="T65" s="54">
        <f t="shared" si="16"/>
        <v>0.16200000000000001</v>
      </c>
      <c r="U65" s="54" t="s">
        <v>153</v>
      </c>
    </row>
    <row r="66" spans="1:21" s="35" customFormat="1" ht="15.75" customHeight="1">
      <c r="A66" s="128">
        <v>58</v>
      </c>
      <c r="B66" s="4" t="s">
        <v>1070</v>
      </c>
      <c r="C66" s="5">
        <v>1.6</v>
      </c>
      <c r="D66" s="54">
        <v>0.13300000000000001</v>
      </c>
      <c r="E66" s="54"/>
      <c r="F66" s="31"/>
      <c r="G66" s="54">
        <f t="shared" si="0"/>
        <v>0.13300000000000001</v>
      </c>
      <c r="H66" s="54">
        <v>0</v>
      </c>
      <c r="I66" s="52">
        <f t="shared" si="11"/>
        <v>1.6800000000000002</v>
      </c>
      <c r="J66" s="54">
        <f t="shared" si="17"/>
        <v>1.5470000000000002</v>
      </c>
      <c r="K66" s="62" t="s">
        <v>153</v>
      </c>
      <c r="L66" s="63"/>
      <c r="M66" s="52"/>
      <c r="N66" s="52">
        <f t="shared" si="13"/>
        <v>0.13300000000000001</v>
      </c>
      <c r="O66" s="52">
        <f t="shared" si="10"/>
        <v>0</v>
      </c>
      <c r="P66" s="31">
        <f t="shared" si="10"/>
        <v>0</v>
      </c>
      <c r="Q66" s="52">
        <f t="shared" si="14"/>
        <v>0.13300000000000001</v>
      </c>
      <c r="R66" s="52">
        <v>29</v>
      </c>
      <c r="S66" s="52">
        <f t="shared" si="15"/>
        <v>1.6800000000000002</v>
      </c>
      <c r="T66" s="54">
        <f t="shared" si="16"/>
        <v>1.5470000000000002</v>
      </c>
      <c r="U66" s="54" t="s">
        <v>153</v>
      </c>
    </row>
    <row r="67" spans="1:21" s="35" customFormat="1" ht="15.75" customHeight="1">
      <c r="A67" s="46">
        <v>59</v>
      </c>
      <c r="B67" s="4" t="s">
        <v>1071</v>
      </c>
      <c r="C67" s="5">
        <v>1.6</v>
      </c>
      <c r="D67" s="54">
        <v>0.154</v>
      </c>
      <c r="E67" s="54"/>
      <c r="F67" s="31"/>
      <c r="G67" s="54">
        <f t="shared" si="0"/>
        <v>0.154</v>
      </c>
      <c r="H67" s="54">
        <v>0</v>
      </c>
      <c r="I67" s="52">
        <f t="shared" si="11"/>
        <v>1.6800000000000002</v>
      </c>
      <c r="J67" s="54">
        <f t="shared" si="17"/>
        <v>1.5260000000000002</v>
      </c>
      <c r="K67" s="62" t="s">
        <v>153</v>
      </c>
      <c r="L67" s="27"/>
      <c r="M67" s="52"/>
      <c r="N67" s="52">
        <f t="shared" si="13"/>
        <v>0.154</v>
      </c>
      <c r="O67" s="52">
        <f t="shared" si="10"/>
        <v>0</v>
      </c>
      <c r="P67" s="31">
        <f t="shared" si="10"/>
        <v>0</v>
      </c>
      <c r="Q67" s="52">
        <f t="shared" si="14"/>
        <v>0.154</v>
      </c>
      <c r="R67" s="52">
        <v>30</v>
      </c>
      <c r="S67" s="52">
        <f t="shared" si="15"/>
        <v>1.6800000000000002</v>
      </c>
      <c r="T67" s="54">
        <f t="shared" si="16"/>
        <v>1.5260000000000002</v>
      </c>
      <c r="U67" s="54" t="s">
        <v>153</v>
      </c>
    </row>
    <row r="68" spans="1:21">
      <c r="A68" s="55">
        <v>60</v>
      </c>
      <c r="B68" s="4" t="s">
        <v>1072</v>
      </c>
      <c r="C68" s="5">
        <v>1.6</v>
      </c>
      <c r="D68" s="54">
        <v>2.1999999999999999E-2</v>
      </c>
      <c r="E68" s="54"/>
      <c r="F68" s="31"/>
      <c r="G68" s="54">
        <f t="shared" si="0"/>
        <v>2.1999999999999999E-2</v>
      </c>
      <c r="H68" s="54">
        <v>0</v>
      </c>
      <c r="I68" s="52">
        <f t="shared" si="11"/>
        <v>1.6800000000000002</v>
      </c>
      <c r="J68" s="54">
        <f t="shared" si="17"/>
        <v>1.6580000000000001</v>
      </c>
      <c r="K68" s="62" t="s">
        <v>153</v>
      </c>
      <c r="L68" s="63"/>
      <c r="M68" s="52"/>
      <c r="N68" s="52">
        <f t="shared" si="13"/>
        <v>2.1999999999999999E-2</v>
      </c>
      <c r="O68" s="52">
        <f t="shared" si="10"/>
        <v>0</v>
      </c>
      <c r="P68" s="31">
        <f t="shared" si="10"/>
        <v>0</v>
      </c>
      <c r="Q68" s="52">
        <f t="shared" si="14"/>
        <v>2.1999999999999999E-2</v>
      </c>
      <c r="R68" s="52">
        <v>31</v>
      </c>
      <c r="S68" s="52">
        <f t="shared" si="15"/>
        <v>1.6800000000000002</v>
      </c>
      <c r="T68" s="54">
        <f t="shared" si="16"/>
        <v>1.6580000000000001</v>
      </c>
      <c r="U68" s="54" t="s">
        <v>153</v>
      </c>
    </row>
    <row r="69" spans="1:21">
      <c r="A69" s="55">
        <v>61</v>
      </c>
      <c r="B69" s="4" t="s">
        <v>1073</v>
      </c>
      <c r="C69" s="5">
        <v>1.6</v>
      </c>
      <c r="D69" s="54">
        <v>0.155</v>
      </c>
      <c r="E69" s="54"/>
      <c r="F69" s="31"/>
      <c r="G69" s="54">
        <f t="shared" si="0"/>
        <v>0.155</v>
      </c>
      <c r="H69" s="54">
        <v>0</v>
      </c>
      <c r="I69" s="52">
        <f t="shared" si="11"/>
        <v>1.6800000000000002</v>
      </c>
      <c r="J69" s="54">
        <f t="shared" si="17"/>
        <v>1.5250000000000001</v>
      </c>
      <c r="K69" s="62" t="s">
        <v>153</v>
      </c>
      <c r="L69" s="63"/>
      <c r="M69" s="52"/>
      <c r="N69" s="52">
        <f t="shared" si="13"/>
        <v>0.155</v>
      </c>
      <c r="O69" s="52">
        <f t="shared" si="10"/>
        <v>0</v>
      </c>
      <c r="P69" s="31">
        <f t="shared" si="10"/>
        <v>0</v>
      </c>
      <c r="Q69" s="52">
        <f t="shared" si="14"/>
        <v>0.155</v>
      </c>
      <c r="R69" s="52">
        <v>32</v>
      </c>
      <c r="S69" s="52">
        <f t="shared" si="15"/>
        <v>1.6800000000000002</v>
      </c>
      <c r="T69" s="54">
        <f t="shared" si="16"/>
        <v>1.5250000000000001</v>
      </c>
      <c r="U69" s="54" t="s">
        <v>153</v>
      </c>
    </row>
    <row r="70" spans="1:21">
      <c r="A70" s="66">
        <v>62</v>
      </c>
      <c r="B70" s="4" t="s">
        <v>1074</v>
      </c>
      <c r="C70" s="5">
        <v>1.6</v>
      </c>
      <c r="D70" s="54">
        <v>0.13300000000000001</v>
      </c>
      <c r="E70" s="54"/>
      <c r="F70" s="31"/>
      <c r="G70" s="54">
        <f t="shared" si="0"/>
        <v>0.13300000000000001</v>
      </c>
      <c r="H70" s="54">
        <v>0</v>
      </c>
      <c r="I70" s="52">
        <f t="shared" si="11"/>
        <v>1.6800000000000002</v>
      </c>
      <c r="J70" s="54">
        <f t="shared" si="17"/>
        <v>1.5470000000000002</v>
      </c>
      <c r="K70" s="62" t="s">
        <v>153</v>
      </c>
      <c r="L70" s="63"/>
      <c r="M70" s="52"/>
      <c r="N70" s="52">
        <f t="shared" si="13"/>
        <v>0.13300000000000001</v>
      </c>
      <c r="O70" s="52">
        <f t="shared" si="10"/>
        <v>0</v>
      </c>
      <c r="P70" s="31">
        <f t="shared" si="10"/>
        <v>0</v>
      </c>
      <c r="Q70" s="52">
        <f t="shared" si="14"/>
        <v>0.13300000000000001</v>
      </c>
      <c r="R70" s="52">
        <v>33</v>
      </c>
      <c r="S70" s="52">
        <f t="shared" si="15"/>
        <v>1.6800000000000002</v>
      </c>
      <c r="T70" s="54">
        <f t="shared" si="16"/>
        <v>1.5470000000000002</v>
      </c>
      <c r="U70" s="54" t="s">
        <v>153</v>
      </c>
    </row>
    <row r="71" spans="1:21">
      <c r="A71" s="55">
        <v>63</v>
      </c>
      <c r="B71" s="4" t="s">
        <v>1075</v>
      </c>
      <c r="C71" s="5">
        <v>1</v>
      </c>
      <c r="D71" s="54">
        <v>0.14000000000000001</v>
      </c>
      <c r="E71" s="54"/>
      <c r="F71" s="31"/>
      <c r="G71" s="54">
        <f t="shared" si="0"/>
        <v>0.14000000000000001</v>
      </c>
      <c r="H71" s="54">
        <v>0</v>
      </c>
      <c r="I71" s="52">
        <f t="shared" si="11"/>
        <v>1.05</v>
      </c>
      <c r="J71" s="54">
        <f t="shared" si="17"/>
        <v>0.91</v>
      </c>
      <c r="K71" s="62" t="s">
        <v>153</v>
      </c>
      <c r="L71" s="63"/>
      <c r="M71" s="52"/>
      <c r="N71" s="52">
        <f t="shared" si="13"/>
        <v>0.14000000000000001</v>
      </c>
      <c r="O71" s="52">
        <f t="shared" ref="O71:P99" si="18">E71</f>
        <v>0</v>
      </c>
      <c r="P71" s="31">
        <f t="shared" si="18"/>
        <v>0</v>
      </c>
      <c r="Q71" s="52">
        <f t="shared" si="14"/>
        <v>0.14000000000000001</v>
      </c>
      <c r="R71" s="52">
        <v>34</v>
      </c>
      <c r="S71" s="52">
        <f t="shared" si="15"/>
        <v>1.05</v>
      </c>
      <c r="T71" s="54">
        <f t="shared" si="16"/>
        <v>0.91</v>
      </c>
      <c r="U71" s="54" t="s">
        <v>153</v>
      </c>
    </row>
    <row r="72" spans="1:21">
      <c r="A72" s="55">
        <v>64</v>
      </c>
      <c r="B72" s="4" t="s">
        <v>1076</v>
      </c>
      <c r="C72" s="5">
        <v>1.6</v>
      </c>
      <c r="D72" s="54">
        <v>0.255</v>
      </c>
      <c r="E72" s="54"/>
      <c r="F72" s="31"/>
      <c r="G72" s="54">
        <f t="shared" si="0"/>
        <v>0.255</v>
      </c>
      <c r="H72" s="54">
        <v>0</v>
      </c>
      <c r="I72" s="52">
        <f t="shared" si="11"/>
        <v>1.6800000000000002</v>
      </c>
      <c r="J72" s="54">
        <f t="shared" si="17"/>
        <v>1.4250000000000003</v>
      </c>
      <c r="K72" s="62" t="s">
        <v>153</v>
      </c>
      <c r="L72" s="63"/>
      <c r="M72" s="52"/>
      <c r="N72" s="52">
        <f t="shared" si="13"/>
        <v>0.255</v>
      </c>
      <c r="O72" s="52">
        <f t="shared" si="18"/>
        <v>0</v>
      </c>
      <c r="P72" s="31">
        <f t="shared" si="18"/>
        <v>0</v>
      </c>
      <c r="Q72" s="52">
        <f t="shared" si="14"/>
        <v>0.255</v>
      </c>
      <c r="R72" s="52">
        <v>35</v>
      </c>
      <c r="S72" s="52">
        <f t="shared" si="15"/>
        <v>1.6800000000000002</v>
      </c>
      <c r="T72" s="54">
        <f t="shared" si="16"/>
        <v>1.4250000000000003</v>
      </c>
      <c r="U72" s="54" t="s">
        <v>153</v>
      </c>
    </row>
    <row r="73" spans="1:21">
      <c r="A73" s="55">
        <v>65</v>
      </c>
      <c r="B73" s="4" t="s">
        <v>1077</v>
      </c>
      <c r="C73" s="5">
        <v>1.6</v>
      </c>
      <c r="D73" s="54">
        <v>0.126</v>
      </c>
      <c r="E73" s="54"/>
      <c r="F73" s="31"/>
      <c r="G73" s="54">
        <f t="shared" ref="G73:G99" si="19">D73-E73</f>
        <v>0.126</v>
      </c>
      <c r="H73" s="54">
        <v>0</v>
      </c>
      <c r="I73" s="52">
        <f t="shared" si="11"/>
        <v>1.6800000000000002</v>
      </c>
      <c r="J73" s="54">
        <f t="shared" si="17"/>
        <v>1.5540000000000003</v>
      </c>
      <c r="K73" s="62" t="s">
        <v>153</v>
      </c>
      <c r="L73" s="63"/>
      <c r="M73" s="52"/>
      <c r="N73" s="52">
        <f t="shared" ref="N73:N99" si="20">D73+M73</f>
        <v>0.126</v>
      </c>
      <c r="O73" s="52">
        <f t="shared" si="18"/>
        <v>0</v>
      </c>
      <c r="P73" s="31">
        <f t="shared" si="18"/>
        <v>0</v>
      </c>
      <c r="Q73" s="52">
        <f t="shared" si="14"/>
        <v>0.126</v>
      </c>
      <c r="R73" s="52">
        <v>36</v>
      </c>
      <c r="S73" s="52">
        <f t="shared" si="15"/>
        <v>1.6800000000000002</v>
      </c>
      <c r="T73" s="54">
        <f t="shared" si="16"/>
        <v>1.5540000000000003</v>
      </c>
      <c r="U73" s="54" t="s">
        <v>153</v>
      </c>
    </row>
    <row r="74" spans="1:21">
      <c r="A74" s="55">
        <v>66</v>
      </c>
      <c r="B74" s="4" t="s">
        <v>1078</v>
      </c>
      <c r="C74" s="5">
        <v>2.5</v>
      </c>
      <c r="D74" s="54">
        <v>0.53300000000000003</v>
      </c>
      <c r="E74" s="54"/>
      <c r="F74" s="31"/>
      <c r="G74" s="54">
        <f t="shared" si="19"/>
        <v>0.53300000000000003</v>
      </c>
      <c r="H74" s="54">
        <v>0</v>
      </c>
      <c r="I74" s="52">
        <f t="shared" si="11"/>
        <v>2.625</v>
      </c>
      <c r="J74" s="54">
        <f t="shared" si="17"/>
        <v>2.0920000000000001</v>
      </c>
      <c r="K74" s="62" t="s">
        <v>153</v>
      </c>
      <c r="L74" s="63"/>
      <c r="M74" s="52"/>
      <c r="N74" s="52">
        <f t="shared" si="20"/>
        <v>0.53300000000000003</v>
      </c>
      <c r="O74" s="52">
        <f t="shared" si="18"/>
        <v>0</v>
      </c>
      <c r="P74" s="31">
        <f t="shared" si="18"/>
        <v>0</v>
      </c>
      <c r="Q74" s="52">
        <f t="shared" si="14"/>
        <v>0.53300000000000003</v>
      </c>
      <c r="R74" s="52">
        <v>37</v>
      </c>
      <c r="S74" s="52">
        <f t="shared" si="15"/>
        <v>2.625</v>
      </c>
      <c r="T74" s="54">
        <f t="shared" si="16"/>
        <v>2.0920000000000001</v>
      </c>
      <c r="U74" s="54" t="s">
        <v>153</v>
      </c>
    </row>
    <row r="75" spans="1:21">
      <c r="A75" s="66">
        <v>67</v>
      </c>
      <c r="B75" s="4" t="s">
        <v>1079</v>
      </c>
      <c r="C75" s="5">
        <v>1.6</v>
      </c>
      <c r="D75" s="54">
        <v>8.7999999999999995E-2</v>
      </c>
      <c r="E75" s="54"/>
      <c r="F75" s="31"/>
      <c r="G75" s="54">
        <f t="shared" si="19"/>
        <v>8.7999999999999995E-2</v>
      </c>
      <c r="H75" s="54">
        <v>0</v>
      </c>
      <c r="I75" s="52">
        <f t="shared" si="11"/>
        <v>1.6800000000000002</v>
      </c>
      <c r="J75" s="54">
        <f t="shared" si="17"/>
        <v>1.5920000000000001</v>
      </c>
      <c r="K75" s="62" t="s">
        <v>153</v>
      </c>
      <c r="L75" s="63"/>
      <c r="M75" s="52"/>
      <c r="N75" s="52">
        <f t="shared" si="20"/>
        <v>8.7999999999999995E-2</v>
      </c>
      <c r="O75" s="52">
        <f t="shared" si="18"/>
        <v>0</v>
      </c>
      <c r="P75" s="31">
        <f t="shared" si="18"/>
        <v>0</v>
      </c>
      <c r="Q75" s="52">
        <f t="shared" si="14"/>
        <v>8.7999999999999995E-2</v>
      </c>
      <c r="R75" s="52">
        <v>38</v>
      </c>
      <c r="S75" s="52">
        <f t="shared" si="15"/>
        <v>1.6800000000000002</v>
      </c>
      <c r="T75" s="54">
        <f t="shared" si="16"/>
        <v>1.5920000000000001</v>
      </c>
      <c r="U75" s="54" t="s">
        <v>153</v>
      </c>
    </row>
    <row r="76" spans="1:21">
      <c r="A76" s="55">
        <v>68</v>
      </c>
      <c r="B76" s="4" t="s">
        <v>1080</v>
      </c>
      <c r="C76" s="5">
        <v>1</v>
      </c>
      <c r="D76" s="54">
        <v>0.24399999999999999</v>
      </c>
      <c r="E76" s="54"/>
      <c r="F76" s="31"/>
      <c r="G76" s="54">
        <f t="shared" si="19"/>
        <v>0.24399999999999999</v>
      </c>
      <c r="H76" s="54">
        <v>0</v>
      </c>
      <c r="I76" s="52">
        <f>C76*1.05</f>
        <v>1.05</v>
      </c>
      <c r="J76" s="54">
        <f t="shared" si="17"/>
        <v>0.80600000000000005</v>
      </c>
      <c r="K76" s="62" t="s">
        <v>153</v>
      </c>
      <c r="L76" s="63"/>
      <c r="M76" s="52"/>
      <c r="N76" s="52">
        <f t="shared" si="20"/>
        <v>0.24399999999999999</v>
      </c>
      <c r="O76" s="52">
        <f t="shared" si="18"/>
        <v>0</v>
      </c>
      <c r="P76" s="31">
        <f t="shared" si="18"/>
        <v>0</v>
      </c>
      <c r="Q76" s="52">
        <f t="shared" si="14"/>
        <v>0.24399999999999999</v>
      </c>
      <c r="R76" s="52">
        <v>39</v>
      </c>
      <c r="S76" s="52">
        <f t="shared" si="15"/>
        <v>1.05</v>
      </c>
      <c r="T76" s="54">
        <f t="shared" si="16"/>
        <v>0.80600000000000005</v>
      </c>
      <c r="U76" s="54" t="s">
        <v>153</v>
      </c>
    </row>
    <row r="77" spans="1:21">
      <c r="A77" s="55">
        <v>69</v>
      </c>
      <c r="B77" s="4" t="s">
        <v>1081</v>
      </c>
      <c r="C77" s="5">
        <v>1.6</v>
      </c>
      <c r="D77" s="54">
        <v>0.14399999999999999</v>
      </c>
      <c r="E77" s="54"/>
      <c r="F77" s="31"/>
      <c r="G77" s="54">
        <f t="shared" si="19"/>
        <v>0.14399999999999999</v>
      </c>
      <c r="H77" s="54">
        <v>0</v>
      </c>
      <c r="I77" s="52">
        <f t="shared" si="11"/>
        <v>1.6800000000000002</v>
      </c>
      <c r="J77" s="54">
        <f t="shared" si="17"/>
        <v>1.5360000000000003</v>
      </c>
      <c r="K77" s="62" t="s">
        <v>153</v>
      </c>
      <c r="L77" s="63"/>
      <c r="M77" s="52"/>
      <c r="N77" s="52">
        <f t="shared" si="20"/>
        <v>0.14399999999999999</v>
      </c>
      <c r="O77" s="52">
        <f t="shared" si="18"/>
        <v>0</v>
      </c>
      <c r="P77" s="31">
        <f t="shared" si="18"/>
        <v>0</v>
      </c>
      <c r="Q77" s="52">
        <f t="shared" si="14"/>
        <v>0.14399999999999999</v>
      </c>
      <c r="R77" s="52">
        <v>40</v>
      </c>
      <c r="S77" s="52">
        <f t="shared" si="15"/>
        <v>1.6800000000000002</v>
      </c>
      <c r="T77" s="54">
        <f t="shared" si="16"/>
        <v>1.5360000000000003</v>
      </c>
      <c r="U77" s="54" t="s">
        <v>153</v>
      </c>
    </row>
    <row r="78" spans="1:21">
      <c r="A78" s="55">
        <v>70</v>
      </c>
      <c r="B78" s="4" t="s">
        <v>1082</v>
      </c>
      <c r="C78" s="5">
        <v>1.6</v>
      </c>
      <c r="D78" s="54">
        <v>0.2</v>
      </c>
      <c r="E78" s="54"/>
      <c r="F78" s="31"/>
      <c r="G78" s="54">
        <f t="shared" si="19"/>
        <v>0.2</v>
      </c>
      <c r="H78" s="54">
        <v>0</v>
      </c>
      <c r="I78" s="52">
        <f t="shared" si="11"/>
        <v>1.6800000000000002</v>
      </c>
      <c r="J78" s="54">
        <f t="shared" si="17"/>
        <v>1.4800000000000002</v>
      </c>
      <c r="K78" s="62" t="s">
        <v>153</v>
      </c>
      <c r="L78" s="63"/>
      <c r="M78" s="52"/>
      <c r="N78" s="52">
        <f t="shared" si="20"/>
        <v>0.2</v>
      </c>
      <c r="O78" s="52">
        <f t="shared" si="18"/>
        <v>0</v>
      </c>
      <c r="P78" s="31">
        <f t="shared" si="18"/>
        <v>0</v>
      </c>
      <c r="Q78" s="52">
        <f t="shared" si="14"/>
        <v>0.2</v>
      </c>
      <c r="R78" s="52">
        <v>41</v>
      </c>
      <c r="S78" s="52">
        <f t="shared" si="15"/>
        <v>1.6800000000000002</v>
      </c>
      <c r="T78" s="54">
        <f t="shared" si="16"/>
        <v>1.4800000000000002</v>
      </c>
      <c r="U78" s="54" t="s">
        <v>153</v>
      </c>
    </row>
    <row r="79" spans="1:21">
      <c r="A79" s="55">
        <v>71</v>
      </c>
      <c r="B79" s="4" t="s">
        <v>1083</v>
      </c>
      <c r="C79" s="5">
        <v>1.8</v>
      </c>
      <c r="D79" s="54">
        <v>0.84399999999999997</v>
      </c>
      <c r="E79" s="54"/>
      <c r="F79" s="31"/>
      <c r="G79" s="54">
        <f t="shared" si="19"/>
        <v>0.84399999999999997</v>
      </c>
      <c r="H79" s="54">
        <v>0</v>
      </c>
      <c r="I79" s="52">
        <f t="shared" si="11"/>
        <v>1.8900000000000001</v>
      </c>
      <c r="J79" s="54">
        <f t="shared" si="17"/>
        <v>1.0460000000000003</v>
      </c>
      <c r="K79" s="62" t="s">
        <v>153</v>
      </c>
      <c r="L79" s="63"/>
      <c r="M79" s="52"/>
      <c r="N79" s="52">
        <f t="shared" si="20"/>
        <v>0.84399999999999997</v>
      </c>
      <c r="O79" s="52">
        <f t="shared" si="18"/>
        <v>0</v>
      </c>
      <c r="P79" s="31">
        <f t="shared" si="18"/>
        <v>0</v>
      </c>
      <c r="Q79" s="52">
        <f t="shared" si="14"/>
        <v>0.84399999999999997</v>
      </c>
      <c r="R79" s="52">
        <v>42</v>
      </c>
      <c r="S79" s="52">
        <f t="shared" si="15"/>
        <v>1.8900000000000001</v>
      </c>
      <c r="T79" s="54">
        <f t="shared" si="16"/>
        <v>1.0460000000000003</v>
      </c>
      <c r="U79" s="54" t="s">
        <v>153</v>
      </c>
    </row>
    <row r="80" spans="1:21" ht="30">
      <c r="A80" s="55">
        <v>72</v>
      </c>
      <c r="B80" s="4" t="s">
        <v>1084</v>
      </c>
      <c r="C80" s="5">
        <v>1.6</v>
      </c>
      <c r="D80" s="54">
        <v>0.1</v>
      </c>
      <c r="E80" s="54"/>
      <c r="F80" s="31"/>
      <c r="G80" s="54">
        <f t="shared" si="19"/>
        <v>0.1</v>
      </c>
      <c r="H80" s="54">
        <v>0</v>
      </c>
      <c r="I80" s="52">
        <f t="shared" si="11"/>
        <v>1.6800000000000002</v>
      </c>
      <c r="J80" s="54">
        <f t="shared" si="17"/>
        <v>1.58</v>
      </c>
      <c r="K80" s="62" t="s">
        <v>153</v>
      </c>
      <c r="L80" s="63"/>
      <c r="M80" s="52"/>
      <c r="N80" s="52">
        <f t="shared" si="20"/>
        <v>0.1</v>
      </c>
      <c r="O80" s="52">
        <f t="shared" si="18"/>
        <v>0</v>
      </c>
      <c r="P80" s="31">
        <f t="shared" si="18"/>
        <v>0</v>
      </c>
      <c r="Q80" s="52">
        <f t="shared" si="14"/>
        <v>0.1</v>
      </c>
      <c r="R80" s="52">
        <v>43</v>
      </c>
      <c r="S80" s="52">
        <f t="shared" si="15"/>
        <v>1.6800000000000002</v>
      </c>
      <c r="T80" s="54">
        <f t="shared" si="16"/>
        <v>1.58</v>
      </c>
      <c r="U80" s="54" t="s">
        <v>153</v>
      </c>
    </row>
    <row r="81" spans="1:21">
      <c r="A81" s="55">
        <v>73</v>
      </c>
      <c r="B81" s="4" t="s">
        <v>1085</v>
      </c>
      <c r="C81" s="5">
        <v>0.1</v>
      </c>
      <c r="D81" s="54">
        <v>0.02</v>
      </c>
      <c r="E81" s="54"/>
      <c r="F81" s="31"/>
      <c r="G81" s="54">
        <f t="shared" si="19"/>
        <v>0.02</v>
      </c>
      <c r="H81" s="54">
        <v>0</v>
      </c>
      <c r="I81" s="52">
        <f t="shared" si="11"/>
        <v>0.10500000000000001</v>
      </c>
      <c r="J81" s="54">
        <f t="shared" si="17"/>
        <v>8.5000000000000006E-2</v>
      </c>
      <c r="K81" s="62" t="s">
        <v>153</v>
      </c>
      <c r="L81" s="63"/>
      <c r="M81" s="52"/>
      <c r="N81" s="52">
        <f t="shared" si="20"/>
        <v>0.02</v>
      </c>
      <c r="O81" s="52">
        <f t="shared" si="18"/>
        <v>0</v>
      </c>
      <c r="P81" s="31">
        <f t="shared" si="18"/>
        <v>0</v>
      </c>
      <c r="Q81" s="52">
        <f t="shared" si="14"/>
        <v>0.02</v>
      </c>
      <c r="R81" s="52">
        <v>44</v>
      </c>
      <c r="S81" s="52">
        <f t="shared" si="15"/>
        <v>0.10500000000000001</v>
      </c>
      <c r="T81" s="54">
        <f t="shared" si="16"/>
        <v>8.5000000000000006E-2</v>
      </c>
      <c r="U81" s="54" t="s">
        <v>153</v>
      </c>
    </row>
    <row r="82" spans="1:21">
      <c r="A82" s="55">
        <v>74</v>
      </c>
      <c r="B82" s="4" t="s">
        <v>1086</v>
      </c>
      <c r="C82" s="5">
        <v>10</v>
      </c>
      <c r="D82" s="54">
        <v>3.2109999999999999</v>
      </c>
      <c r="E82" s="54"/>
      <c r="F82" s="31"/>
      <c r="G82" s="54">
        <f t="shared" si="19"/>
        <v>3.2109999999999999</v>
      </c>
      <c r="H82" s="54">
        <v>0</v>
      </c>
      <c r="I82" s="52">
        <f t="shared" si="11"/>
        <v>10.5</v>
      </c>
      <c r="J82" s="54">
        <f t="shared" si="17"/>
        <v>7.2889999999999997</v>
      </c>
      <c r="K82" s="62" t="s">
        <v>153</v>
      </c>
      <c r="L82" s="63"/>
      <c r="M82" s="52"/>
      <c r="N82" s="52">
        <f t="shared" si="20"/>
        <v>3.2109999999999999</v>
      </c>
      <c r="O82" s="52">
        <f t="shared" si="18"/>
        <v>0</v>
      </c>
      <c r="P82" s="31">
        <f t="shared" si="18"/>
        <v>0</v>
      </c>
      <c r="Q82" s="52">
        <f t="shared" si="14"/>
        <v>3.2109999999999999</v>
      </c>
      <c r="R82" s="52">
        <v>45</v>
      </c>
      <c r="S82" s="52">
        <f t="shared" si="15"/>
        <v>10.5</v>
      </c>
      <c r="T82" s="54">
        <f t="shared" si="16"/>
        <v>7.2889999999999997</v>
      </c>
      <c r="U82" s="54" t="s">
        <v>153</v>
      </c>
    </row>
    <row r="83" spans="1:21">
      <c r="A83" s="55">
        <v>75</v>
      </c>
      <c r="B83" s="4" t="s">
        <v>1087</v>
      </c>
      <c r="C83" s="5">
        <v>10</v>
      </c>
      <c r="D83" s="54">
        <v>0.6</v>
      </c>
      <c r="E83" s="54"/>
      <c r="F83" s="31"/>
      <c r="G83" s="54">
        <f t="shared" si="19"/>
        <v>0.6</v>
      </c>
      <c r="H83" s="54">
        <v>0</v>
      </c>
      <c r="I83" s="52">
        <f t="shared" si="11"/>
        <v>10.5</v>
      </c>
      <c r="J83" s="54">
        <f t="shared" si="17"/>
        <v>9.9</v>
      </c>
      <c r="K83" s="62" t="s">
        <v>153</v>
      </c>
      <c r="L83" s="63"/>
      <c r="M83" s="52"/>
      <c r="N83" s="52">
        <f t="shared" si="20"/>
        <v>0.6</v>
      </c>
      <c r="O83" s="52">
        <f t="shared" si="18"/>
        <v>0</v>
      </c>
      <c r="P83" s="31">
        <f t="shared" si="18"/>
        <v>0</v>
      </c>
      <c r="Q83" s="52">
        <f t="shared" si="14"/>
        <v>0.6</v>
      </c>
      <c r="R83" s="52">
        <v>46</v>
      </c>
      <c r="S83" s="52">
        <f t="shared" si="15"/>
        <v>10.5</v>
      </c>
      <c r="T83" s="54">
        <f t="shared" si="16"/>
        <v>9.9</v>
      </c>
      <c r="U83" s="54" t="s">
        <v>153</v>
      </c>
    </row>
    <row r="84" spans="1:21">
      <c r="A84" s="55">
        <v>76</v>
      </c>
      <c r="B84" s="4" t="s">
        <v>1088</v>
      </c>
      <c r="C84" s="5">
        <v>6.3</v>
      </c>
      <c r="D84" s="54">
        <v>0.56000000000000005</v>
      </c>
      <c r="E84" s="54"/>
      <c r="F84" s="31"/>
      <c r="G84" s="54">
        <f t="shared" si="19"/>
        <v>0.56000000000000005</v>
      </c>
      <c r="H84" s="54">
        <v>0</v>
      </c>
      <c r="I84" s="52">
        <f t="shared" si="11"/>
        <v>6.6150000000000002</v>
      </c>
      <c r="J84" s="54">
        <f t="shared" si="17"/>
        <v>6.0549999999999997</v>
      </c>
      <c r="K84" s="62" t="s">
        <v>153</v>
      </c>
      <c r="L84" s="63"/>
      <c r="M84" s="52"/>
      <c r="N84" s="52">
        <f t="shared" si="20"/>
        <v>0.56000000000000005</v>
      </c>
      <c r="O84" s="52">
        <f t="shared" si="18"/>
        <v>0</v>
      </c>
      <c r="P84" s="31">
        <f t="shared" si="18"/>
        <v>0</v>
      </c>
      <c r="Q84" s="52">
        <f t="shared" si="14"/>
        <v>0.56000000000000005</v>
      </c>
      <c r="R84" s="52">
        <v>47</v>
      </c>
      <c r="S84" s="52">
        <f t="shared" si="15"/>
        <v>6.6150000000000002</v>
      </c>
      <c r="T84" s="54">
        <f t="shared" si="16"/>
        <v>6.0549999999999997</v>
      </c>
      <c r="U84" s="54" t="s">
        <v>153</v>
      </c>
    </row>
    <row r="85" spans="1:21">
      <c r="A85" s="55">
        <v>77</v>
      </c>
      <c r="B85" s="4" t="s">
        <v>1089</v>
      </c>
      <c r="C85" s="5">
        <v>6.3</v>
      </c>
      <c r="D85" s="54">
        <v>0.14599999999999999</v>
      </c>
      <c r="E85" s="54"/>
      <c r="F85" s="31"/>
      <c r="G85" s="54">
        <f t="shared" si="19"/>
        <v>0.14599999999999999</v>
      </c>
      <c r="H85" s="54">
        <v>0</v>
      </c>
      <c r="I85" s="52">
        <f t="shared" si="11"/>
        <v>6.6150000000000002</v>
      </c>
      <c r="J85" s="54">
        <f t="shared" si="17"/>
        <v>6.4690000000000003</v>
      </c>
      <c r="K85" s="62" t="s">
        <v>153</v>
      </c>
      <c r="L85" s="63"/>
      <c r="M85" s="52"/>
      <c r="N85" s="52">
        <f t="shared" si="20"/>
        <v>0.14599999999999999</v>
      </c>
      <c r="O85" s="52">
        <f t="shared" si="18"/>
        <v>0</v>
      </c>
      <c r="P85" s="31">
        <f t="shared" si="18"/>
        <v>0</v>
      </c>
      <c r="Q85" s="52">
        <f t="shared" si="14"/>
        <v>0.14599999999999999</v>
      </c>
      <c r="R85" s="52">
        <v>48</v>
      </c>
      <c r="S85" s="52">
        <f t="shared" si="15"/>
        <v>6.6150000000000002</v>
      </c>
      <c r="T85" s="54">
        <f t="shared" si="16"/>
        <v>6.4690000000000003</v>
      </c>
      <c r="U85" s="54" t="s">
        <v>153</v>
      </c>
    </row>
    <row r="86" spans="1:21">
      <c r="A86" s="55">
        <v>78</v>
      </c>
      <c r="B86" s="4" t="s">
        <v>1090</v>
      </c>
      <c r="C86" s="5">
        <v>1.6</v>
      </c>
      <c r="D86" s="54">
        <v>0.46300000000000002</v>
      </c>
      <c r="E86" s="54"/>
      <c r="F86" s="31"/>
      <c r="G86" s="54">
        <f t="shared" si="19"/>
        <v>0.46300000000000002</v>
      </c>
      <c r="H86" s="54">
        <v>0</v>
      </c>
      <c r="I86" s="52">
        <f t="shared" si="11"/>
        <v>1.6800000000000002</v>
      </c>
      <c r="J86" s="54">
        <f t="shared" si="17"/>
        <v>1.2170000000000001</v>
      </c>
      <c r="K86" s="62" t="s">
        <v>153</v>
      </c>
      <c r="L86" s="63"/>
      <c r="M86" s="52"/>
      <c r="N86" s="52">
        <f t="shared" si="20"/>
        <v>0.46300000000000002</v>
      </c>
      <c r="O86" s="52">
        <f t="shared" si="18"/>
        <v>0</v>
      </c>
      <c r="P86" s="31">
        <f t="shared" si="18"/>
        <v>0</v>
      </c>
      <c r="Q86" s="52">
        <f t="shared" si="14"/>
        <v>0.46300000000000002</v>
      </c>
      <c r="R86" s="52">
        <v>49</v>
      </c>
      <c r="S86" s="52">
        <f t="shared" si="15"/>
        <v>1.6800000000000002</v>
      </c>
      <c r="T86" s="54">
        <f t="shared" si="16"/>
        <v>1.2170000000000001</v>
      </c>
      <c r="U86" s="54" t="s">
        <v>153</v>
      </c>
    </row>
    <row r="87" spans="1:21">
      <c r="A87" s="55">
        <v>79</v>
      </c>
      <c r="B87" s="4" t="s">
        <v>1091</v>
      </c>
      <c r="C87" s="5">
        <v>2.5</v>
      </c>
      <c r="D87" s="54">
        <v>0.13300000000000001</v>
      </c>
      <c r="E87" s="54"/>
      <c r="F87" s="31"/>
      <c r="G87" s="54">
        <f t="shared" si="19"/>
        <v>0.13300000000000001</v>
      </c>
      <c r="H87" s="54">
        <v>0</v>
      </c>
      <c r="I87" s="52">
        <f t="shared" si="11"/>
        <v>2.625</v>
      </c>
      <c r="J87" s="54">
        <f t="shared" si="17"/>
        <v>2.492</v>
      </c>
      <c r="K87" s="62" t="s">
        <v>153</v>
      </c>
      <c r="L87" s="63"/>
      <c r="M87" s="52"/>
      <c r="N87" s="52">
        <f t="shared" si="20"/>
        <v>0.13300000000000001</v>
      </c>
      <c r="O87" s="52">
        <f t="shared" si="18"/>
        <v>0</v>
      </c>
      <c r="P87" s="31">
        <f t="shared" si="18"/>
        <v>0</v>
      </c>
      <c r="Q87" s="52">
        <f t="shared" si="14"/>
        <v>0.13300000000000001</v>
      </c>
      <c r="R87" s="52">
        <v>50</v>
      </c>
      <c r="S87" s="52">
        <f t="shared" si="15"/>
        <v>2.625</v>
      </c>
      <c r="T87" s="54">
        <f t="shared" si="16"/>
        <v>2.492</v>
      </c>
      <c r="U87" s="54" t="s">
        <v>153</v>
      </c>
    </row>
    <row r="88" spans="1:21">
      <c r="A88" s="66">
        <v>80</v>
      </c>
      <c r="B88" s="4" t="s">
        <v>1092</v>
      </c>
      <c r="C88" s="5">
        <v>1.6</v>
      </c>
      <c r="D88" s="54">
        <v>0.222</v>
      </c>
      <c r="E88" s="54"/>
      <c r="F88" s="31"/>
      <c r="G88" s="54">
        <f t="shared" si="19"/>
        <v>0.222</v>
      </c>
      <c r="H88" s="54">
        <v>0</v>
      </c>
      <c r="I88" s="52">
        <f t="shared" si="11"/>
        <v>1.6800000000000002</v>
      </c>
      <c r="J88" s="54">
        <f t="shared" si="17"/>
        <v>1.4580000000000002</v>
      </c>
      <c r="K88" s="62" t="s">
        <v>153</v>
      </c>
      <c r="L88" s="63"/>
      <c r="M88" s="52"/>
      <c r="N88" s="52">
        <f t="shared" si="20"/>
        <v>0.222</v>
      </c>
      <c r="O88" s="52">
        <f t="shared" si="18"/>
        <v>0</v>
      </c>
      <c r="P88" s="31">
        <f t="shared" si="18"/>
        <v>0</v>
      </c>
      <c r="Q88" s="52">
        <f t="shared" si="14"/>
        <v>0.222</v>
      </c>
      <c r="R88" s="52">
        <v>51</v>
      </c>
      <c r="S88" s="52">
        <f t="shared" si="15"/>
        <v>1.6800000000000002</v>
      </c>
      <c r="T88" s="54">
        <f t="shared" si="16"/>
        <v>1.4580000000000002</v>
      </c>
      <c r="U88" s="54" t="s">
        <v>153</v>
      </c>
    </row>
    <row r="89" spans="1:21">
      <c r="A89" s="55">
        <v>81</v>
      </c>
      <c r="B89" s="4" t="s">
        <v>1103</v>
      </c>
      <c r="C89" s="5">
        <v>2.5</v>
      </c>
      <c r="D89" s="54">
        <v>0.13300000000000001</v>
      </c>
      <c r="E89" s="54"/>
      <c r="F89" s="31"/>
      <c r="G89" s="54">
        <f t="shared" si="19"/>
        <v>0.13300000000000001</v>
      </c>
      <c r="H89" s="54">
        <v>0</v>
      </c>
      <c r="I89" s="52">
        <f t="shared" si="11"/>
        <v>2.625</v>
      </c>
      <c r="J89" s="54">
        <f t="shared" si="17"/>
        <v>2.492</v>
      </c>
      <c r="K89" s="62" t="s">
        <v>153</v>
      </c>
      <c r="L89" s="63"/>
      <c r="M89" s="52"/>
      <c r="N89" s="52">
        <f t="shared" si="20"/>
        <v>0.13300000000000001</v>
      </c>
      <c r="O89" s="52">
        <f t="shared" si="18"/>
        <v>0</v>
      </c>
      <c r="P89" s="31">
        <f t="shared" si="18"/>
        <v>0</v>
      </c>
      <c r="Q89" s="52">
        <f t="shared" si="14"/>
        <v>0.13300000000000001</v>
      </c>
      <c r="R89" s="52">
        <v>52</v>
      </c>
      <c r="S89" s="52">
        <f t="shared" si="15"/>
        <v>2.625</v>
      </c>
      <c r="T89" s="54">
        <f t="shared" si="16"/>
        <v>2.492</v>
      </c>
      <c r="U89" s="54" t="s">
        <v>153</v>
      </c>
    </row>
    <row r="90" spans="1:21">
      <c r="A90" s="55">
        <v>82</v>
      </c>
      <c r="B90" s="4" t="s">
        <v>1093</v>
      </c>
      <c r="C90" s="146">
        <v>4</v>
      </c>
      <c r="D90" s="54">
        <v>0.26600000000000001</v>
      </c>
      <c r="E90" s="54"/>
      <c r="F90" s="31"/>
      <c r="G90" s="54">
        <f t="shared" si="19"/>
        <v>0.26600000000000001</v>
      </c>
      <c r="H90" s="54">
        <v>0</v>
      </c>
      <c r="I90" s="52">
        <f t="shared" si="11"/>
        <v>4.2</v>
      </c>
      <c r="J90" s="54">
        <f t="shared" si="17"/>
        <v>3.9340000000000002</v>
      </c>
      <c r="K90" s="62" t="s">
        <v>153</v>
      </c>
      <c r="L90" s="63"/>
      <c r="M90" s="52"/>
      <c r="N90" s="52">
        <f t="shared" si="20"/>
        <v>0.26600000000000001</v>
      </c>
      <c r="O90" s="52">
        <f t="shared" si="18"/>
        <v>0</v>
      </c>
      <c r="P90" s="31">
        <f t="shared" si="18"/>
        <v>0</v>
      </c>
      <c r="Q90" s="52">
        <f t="shared" si="14"/>
        <v>0.26600000000000001</v>
      </c>
      <c r="R90" s="52">
        <v>53</v>
      </c>
      <c r="S90" s="52">
        <f t="shared" si="15"/>
        <v>4.2</v>
      </c>
      <c r="T90" s="54">
        <f t="shared" si="16"/>
        <v>3.9340000000000002</v>
      </c>
      <c r="U90" s="54" t="s">
        <v>153</v>
      </c>
    </row>
    <row r="91" spans="1:21">
      <c r="A91" s="55">
        <v>83</v>
      </c>
      <c r="B91" s="4" t="s">
        <v>1104</v>
      </c>
      <c r="C91" s="5">
        <v>1.6</v>
      </c>
      <c r="D91" s="54">
        <v>0.17100000000000001</v>
      </c>
      <c r="E91" s="54"/>
      <c r="F91" s="31"/>
      <c r="G91" s="54">
        <f t="shared" si="19"/>
        <v>0.17100000000000001</v>
      </c>
      <c r="H91" s="54">
        <v>0</v>
      </c>
      <c r="I91" s="52">
        <f t="shared" si="11"/>
        <v>1.6800000000000002</v>
      </c>
      <c r="J91" s="54">
        <f t="shared" si="17"/>
        <v>1.5090000000000001</v>
      </c>
      <c r="K91" s="62" t="s">
        <v>153</v>
      </c>
      <c r="L91" s="63"/>
      <c r="M91" s="52"/>
      <c r="N91" s="52">
        <f t="shared" si="20"/>
        <v>0.17100000000000001</v>
      </c>
      <c r="O91" s="52">
        <f t="shared" si="18"/>
        <v>0</v>
      </c>
      <c r="P91" s="31">
        <f t="shared" si="18"/>
        <v>0</v>
      </c>
      <c r="Q91" s="52">
        <f t="shared" si="14"/>
        <v>0.17100000000000001</v>
      </c>
      <c r="R91" s="52">
        <v>54</v>
      </c>
      <c r="S91" s="52">
        <f t="shared" si="15"/>
        <v>1.6800000000000002</v>
      </c>
      <c r="T91" s="54">
        <f t="shared" si="16"/>
        <v>1.5090000000000001</v>
      </c>
      <c r="U91" s="54" t="s">
        <v>153</v>
      </c>
    </row>
    <row r="92" spans="1:21">
      <c r="A92" s="55">
        <v>84</v>
      </c>
      <c r="B92" s="4" t="s">
        <v>1094</v>
      </c>
      <c r="C92" s="5">
        <v>1.6</v>
      </c>
      <c r="D92" s="54">
        <v>0.7</v>
      </c>
      <c r="E92" s="54"/>
      <c r="F92" s="31"/>
      <c r="G92" s="54">
        <f t="shared" si="19"/>
        <v>0.7</v>
      </c>
      <c r="H92" s="54">
        <v>0</v>
      </c>
      <c r="I92" s="52">
        <f t="shared" si="11"/>
        <v>1.6800000000000002</v>
      </c>
      <c r="J92" s="54">
        <f t="shared" si="17"/>
        <v>0.9800000000000002</v>
      </c>
      <c r="K92" s="62" t="s">
        <v>153</v>
      </c>
      <c r="L92" s="63"/>
      <c r="M92" s="52"/>
      <c r="N92" s="52">
        <f t="shared" si="20"/>
        <v>0.7</v>
      </c>
      <c r="O92" s="52">
        <f t="shared" si="18"/>
        <v>0</v>
      </c>
      <c r="P92" s="31">
        <f t="shared" si="18"/>
        <v>0</v>
      </c>
      <c r="Q92" s="52">
        <f t="shared" si="14"/>
        <v>0.7</v>
      </c>
      <c r="R92" s="52">
        <v>55</v>
      </c>
      <c r="S92" s="52">
        <f t="shared" si="15"/>
        <v>1.6800000000000002</v>
      </c>
      <c r="T92" s="54">
        <f t="shared" si="16"/>
        <v>0.9800000000000002</v>
      </c>
      <c r="U92" s="54" t="s">
        <v>153</v>
      </c>
    </row>
    <row r="93" spans="1:21">
      <c r="A93" s="55">
        <v>85</v>
      </c>
      <c r="B93" s="4" t="s">
        <v>1095</v>
      </c>
      <c r="C93" s="146">
        <v>1</v>
      </c>
      <c r="D93" s="54">
        <v>0.53300000000000003</v>
      </c>
      <c r="E93" s="54"/>
      <c r="F93" s="31"/>
      <c r="G93" s="54">
        <f t="shared" si="19"/>
        <v>0.53300000000000003</v>
      </c>
      <c r="H93" s="54">
        <v>0</v>
      </c>
      <c r="I93" s="52">
        <f t="shared" si="11"/>
        <v>1.05</v>
      </c>
      <c r="J93" s="54">
        <f t="shared" si="17"/>
        <v>0.51700000000000002</v>
      </c>
      <c r="K93" s="62" t="s">
        <v>153</v>
      </c>
      <c r="L93" s="63"/>
      <c r="M93" s="52"/>
      <c r="N93" s="52">
        <f t="shared" si="20"/>
        <v>0.53300000000000003</v>
      </c>
      <c r="O93" s="52">
        <f t="shared" si="18"/>
        <v>0</v>
      </c>
      <c r="P93" s="31">
        <f t="shared" si="18"/>
        <v>0</v>
      </c>
      <c r="Q93" s="52">
        <f t="shared" si="14"/>
        <v>0.53300000000000003</v>
      </c>
      <c r="R93" s="52">
        <v>56</v>
      </c>
      <c r="S93" s="52">
        <f t="shared" si="15"/>
        <v>1.05</v>
      </c>
      <c r="T93" s="54">
        <f t="shared" si="16"/>
        <v>0.51700000000000002</v>
      </c>
      <c r="U93" s="54" t="s">
        <v>153</v>
      </c>
    </row>
    <row r="94" spans="1:21">
      <c r="A94" s="128">
        <v>86</v>
      </c>
      <c r="B94" s="4" t="s">
        <v>1096</v>
      </c>
      <c r="C94" s="5">
        <v>1.6</v>
      </c>
      <c r="D94" s="54">
        <v>0.33300000000000002</v>
      </c>
      <c r="E94" s="54"/>
      <c r="F94" s="31"/>
      <c r="G94" s="54">
        <f t="shared" si="19"/>
        <v>0.33300000000000002</v>
      </c>
      <c r="H94" s="54">
        <v>0</v>
      </c>
      <c r="I94" s="52">
        <f t="shared" si="11"/>
        <v>1.6800000000000002</v>
      </c>
      <c r="J94" s="54">
        <f t="shared" si="17"/>
        <v>1.3470000000000002</v>
      </c>
      <c r="K94" s="62" t="s">
        <v>153</v>
      </c>
      <c r="L94" s="63"/>
      <c r="M94" s="52"/>
      <c r="N94" s="52">
        <f t="shared" si="20"/>
        <v>0.33300000000000002</v>
      </c>
      <c r="O94" s="52">
        <f t="shared" si="18"/>
        <v>0</v>
      </c>
      <c r="P94" s="31">
        <f t="shared" si="18"/>
        <v>0</v>
      </c>
      <c r="Q94" s="52">
        <f t="shared" si="14"/>
        <v>0.33300000000000002</v>
      </c>
      <c r="R94" s="52">
        <v>57</v>
      </c>
      <c r="S94" s="52">
        <f t="shared" si="15"/>
        <v>1.6800000000000002</v>
      </c>
      <c r="T94" s="54">
        <f t="shared" si="16"/>
        <v>1.3470000000000002</v>
      </c>
      <c r="U94" s="54" t="s">
        <v>153</v>
      </c>
    </row>
    <row r="95" spans="1:21">
      <c r="A95" s="46">
        <v>87</v>
      </c>
      <c r="B95" s="4" t="s">
        <v>1097</v>
      </c>
      <c r="C95" s="5">
        <v>1.6</v>
      </c>
      <c r="D95" s="54">
        <v>0.33300000000000002</v>
      </c>
      <c r="E95" s="54"/>
      <c r="F95" s="31"/>
      <c r="G95" s="54">
        <f t="shared" si="19"/>
        <v>0.33300000000000002</v>
      </c>
      <c r="H95" s="54">
        <v>0</v>
      </c>
      <c r="I95" s="52">
        <f>C95*1.05</f>
        <v>1.6800000000000002</v>
      </c>
      <c r="J95" s="54">
        <f t="shared" si="17"/>
        <v>1.3470000000000002</v>
      </c>
      <c r="K95" s="62" t="s">
        <v>153</v>
      </c>
      <c r="M95" s="52"/>
      <c r="N95" s="52">
        <f t="shared" si="20"/>
        <v>0.33300000000000002</v>
      </c>
      <c r="O95" s="52">
        <f t="shared" si="18"/>
        <v>0</v>
      </c>
      <c r="P95" s="31">
        <f t="shared" si="18"/>
        <v>0</v>
      </c>
      <c r="Q95" s="52">
        <f t="shared" si="14"/>
        <v>0.33300000000000002</v>
      </c>
      <c r="R95" s="52">
        <v>58</v>
      </c>
      <c r="S95" s="52">
        <f t="shared" si="15"/>
        <v>1.6800000000000002</v>
      </c>
      <c r="T95" s="54">
        <f t="shared" si="16"/>
        <v>1.3470000000000002</v>
      </c>
      <c r="U95" s="54" t="s">
        <v>153</v>
      </c>
    </row>
    <row r="96" spans="1:21">
      <c r="A96" s="55">
        <v>88</v>
      </c>
      <c r="B96" s="4" t="s">
        <v>1098</v>
      </c>
      <c r="C96" s="5">
        <v>1.6</v>
      </c>
      <c r="D96" s="54">
        <v>0.6</v>
      </c>
      <c r="E96" s="54"/>
      <c r="F96" s="31"/>
      <c r="G96" s="54">
        <f t="shared" si="19"/>
        <v>0.6</v>
      </c>
      <c r="H96" s="54">
        <v>0</v>
      </c>
      <c r="I96" s="52">
        <f t="shared" si="11"/>
        <v>1.6800000000000002</v>
      </c>
      <c r="J96" s="54">
        <f t="shared" si="17"/>
        <v>1.08</v>
      </c>
      <c r="K96" s="62" t="s">
        <v>153</v>
      </c>
      <c r="L96" s="63"/>
      <c r="M96" s="52"/>
      <c r="N96" s="52">
        <f t="shared" si="20"/>
        <v>0.6</v>
      </c>
      <c r="O96" s="52">
        <f t="shared" si="18"/>
        <v>0</v>
      </c>
      <c r="P96" s="31">
        <f t="shared" si="18"/>
        <v>0</v>
      </c>
      <c r="Q96" s="52">
        <f t="shared" si="14"/>
        <v>0.6</v>
      </c>
      <c r="R96" s="52">
        <v>59</v>
      </c>
      <c r="S96" s="52">
        <f t="shared" si="15"/>
        <v>1.6800000000000002</v>
      </c>
      <c r="T96" s="54">
        <f t="shared" si="16"/>
        <v>1.08</v>
      </c>
      <c r="U96" s="54" t="s">
        <v>153</v>
      </c>
    </row>
    <row r="97" spans="1:22">
      <c r="A97" s="55">
        <v>89</v>
      </c>
      <c r="B97" s="4" t="s">
        <v>1099</v>
      </c>
      <c r="C97" s="5">
        <v>2.5</v>
      </c>
      <c r="D97" s="54">
        <v>0</v>
      </c>
      <c r="E97" s="54"/>
      <c r="F97" s="31"/>
      <c r="G97" s="54">
        <f t="shared" si="19"/>
        <v>0</v>
      </c>
      <c r="H97" s="54">
        <v>0</v>
      </c>
      <c r="I97" s="52">
        <f t="shared" si="11"/>
        <v>2.625</v>
      </c>
      <c r="J97" s="54">
        <f t="shared" si="17"/>
        <v>2.625</v>
      </c>
      <c r="K97" s="62" t="s">
        <v>153</v>
      </c>
      <c r="L97" s="63"/>
      <c r="M97" s="52"/>
      <c r="N97" s="52">
        <f t="shared" si="20"/>
        <v>0</v>
      </c>
      <c r="O97" s="52">
        <f t="shared" si="18"/>
        <v>0</v>
      </c>
      <c r="P97" s="31">
        <f t="shared" si="18"/>
        <v>0</v>
      </c>
      <c r="Q97" s="52">
        <f t="shared" si="14"/>
        <v>0</v>
      </c>
      <c r="R97" s="52">
        <v>60</v>
      </c>
      <c r="S97" s="52">
        <f t="shared" si="15"/>
        <v>2.625</v>
      </c>
      <c r="T97" s="54">
        <f t="shared" si="16"/>
        <v>2.625</v>
      </c>
      <c r="U97" s="54" t="s">
        <v>153</v>
      </c>
    </row>
    <row r="98" spans="1:22">
      <c r="A98" s="66">
        <v>90</v>
      </c>
      <c r="B98" s="4" t="s">
        <v>1100</v>
      </c>
      <c r="C98" s="5">
        <v>1.6</v>
      </c>
      <c r="D98" s="54">
        <v>0</v>
      </c>
      <c r="E98" s="54"/>
      <c r="F98" s="31"/>
      <c r="G98" s="54">
        <f t="shared" si="19"/>
        <v>0</v>
      </c>
      <c r="H98" s="54">
        <v>0</v>
      </c>
      <c r="I98" s="52">
        <f t="shared" si="11"/>
        <v>1.6800000000000002</v>
      </c>
      <c r="J98" s="54">
        <f t="shared" si="17"/>
        <v>1.6800000000000002</v>
      </c>
      <c r="K98" s="62" t="s">
        <v>153</v>
      </c>
      <c r="L98" s="63"/>
      <c r="M98" s="52"/>
      <c r="N98" s="52">
        <f t="shared" si="20"/>
        <v>0</v>
      </c>
      <c r="O98" s="52">
        <f t="shared" si="18"/>
        <v>0</v>
      </c>
      <c r="P98" s="31">
        <f t="shared" si="18"/>
        <v>0</v>
      </c>
      <c r="Q98" s="52">
        <f t="shared" si="14"/>
        <v>0</v>
      </c>
      <c r="R98" s="52">
        <v>61</v>
      </c>
      <c r="S98" s="52">
        <f t="shared" si="15"/>
        <v>1.6800000000000002</v>
      </c>
      <c r="T98" s="54">
        <f t="shared" si="16"/>
        <v>1.6800000000000002</v>
      </c>
      <c r="U98" s="54" t="s">
        <v>153</v>
      </c>
    </row>
    <row r="99" spans="1:22">
      <c r="A99" s="55">
        <v>91</v>
      </c>
      <c r="B99" s="4" t="s">
        <v>1101</v>
      </c>
      <c r="C99" s="5">
        <v>3.2</v>
      </c>
      <c r="D99" s="54">
        <v>0</v>
      </c>
      <c r="E99" s="54"/>
      <c r="F99" s="31"/>
      <c r="G99" s="54">
        <f t="shared" si="19"/>
        <v>0</v>
      </c>
      <c r="H99" s="54">
        <v>0</v>
      </c>
      <c r="I99" s="52">
        <f t="shared" si="11"/>
        <v>3.3600000000000003</v>
      </c>
      <c r="J99" s="54">
        <f t="shared" si="17"/>
        <v>3.3600000000000003</v>
      </c>
      <c r="K99" s="62" t="s">
        <v>153</v>
      </c>
      <c r="L99" s="63"/>
      <c r="M99" s="52"/>
      <c r="N99" s="52">
        <f t="shared" si="20"/>
        <v>0</v>
      </c>
      <c r="O99" s="52">
        <f t="shared" si="18"/>
        <v>0</v>
      </c>
      <c r="P99" s="31">
        <f t="shared" si="18"/>
        <v>0</v>
      </c>
      <c r="Q99" s="52">
        <f t="shared" si="14"/>
        <v>0</v>
      </c>
      <c r="R99" s="52">
        <v>62</v>
      </c>
      <c r="S99" s="52">
        <f t="shared" si="15"/>
        <v>3.3600000000000003</v>
      </c>
      <c r="T99" s="54">
        <f t="shared" si="16"/>
        <v>3.3600000000000003</v>
      </c>
      <c r="U99" s="54" t="s">
        <v>153</v>
      </c>
    </row>
    <row r="100" spans="1:22">
      <c r="A100" s="404" t="s">
        <v>6</v>
      </c>
      <c r="B100" s="404"/>
      <c r="C100" s="404"/>
      <c r="D100" s="404"/>
      <c r="E100" s="404"/>
      <c r="F100" s="404"/>
      <c r="G100" s="404"/>
      <c r="H100" s="404"/>
      <c r="I100" s="404"/>
      <c r="J100" s="404"/>
      <c r="K100" s="404"/>
      <c r="L100" s="63"/>
      <c r="M100" s="52"/>
      <c r="N100" s="52"/>
      <c r="O100" s="54"/>
      <c r="P100" s="64"/>
      <c r="Q100" s="54"/>
      <c r="R100" s="54"/>
      <c r="S100" s="54"/>
      <c r="T100" s="54"/>
      <c r="U100" s="54"/>
    </row>
    <row r="101" spans="1:22" ht="45">
      <c r="A101" s="46">
        <v>1</v>
      </c>
      <c r="B101" s="142" t="s">
        <v>83</v>
      </c>
      <c r="C101" s="42" t="s">
        <v>4</v>
      </c>
      <c r="D101" s="143">
        <v>26.43</v>
      </c>
      <c r="E101" s="139">
        <v>4</v>
      </c>
      <c r="F101" s="144">
        <v>120</v>
      </c>
      <c r="G101" s="139">
        <f t="shared" ref="G101:G156" si="21">D101-E101</f>
        <v>22.43</v>
      </c>
      <c r="H101" s="139">
        <v>0</v>
      </c>
      <c r="I101" s="52">
        <f>25*1.05</f>
        <v>26.25</v>
      </c>
      <c r="J101" s="139">
        <f t="shared" ref="J101:J156" si="22">I101-G101</f>
        <v>3.8200000000000003</v>
      </c>
      <c r="K101" s="143" t="s">
        <v>1043</v>
      </c>
      <c r="L101" s="63"/>
      <c r="M101" s="52"/>
      <c r="N101" s="139">
        <f t="shared" ref="N101:N112" si="23">D101+M101</f>
        <v>26.43</v>
      </c>
      <c r="O101" s="139">
        <f t="shared" ref="O101:P156" si="24">E101</f>
        <v>4</v>
      </c>
      <c r="P101" s="144">
        <f t="shared" si="24"/>
        <v>120</v>
      </c>
      <c r="Q101" s="139">
        <f>N101-O101</f>
        <v>22.43</v>
      </c>
      <c r="R101" s="139">
        <v>0</v>
      </c>
      <c r="S101" s="139">
        <f t="shared" ref="S101:S156" si="25">I101</f>
        <v>26.25</v>
      </c>
      <c r="T101" s="139">
        <f t="shared" ref="T101:T156" si="26">S101-Q101</f>
        <v>3.8200000000000003</v>
      </c>
      <c r="U101" s="143" t="s">
        <v>1043</v>
      </c>
      <c r="V101" s="45"/>
    </row>
    <row r="102" spans="1:22" ht="45">
      <c r="A102" s="46">
        <v>2</v>
      </c>
      <c r="B102" s="142" t="s">
        <v>84</v>
      </c>
      <c r="C102" s="42" t="s">
        <v>146</v>
      </c>
      <c r="D102" s="139">
        <v>20.75</v>
      </c>
      <c r="E102" s="139">
        <v>4.5</v>
      </c>
      <c r="F102" s="144">
        <v>120</v>
      </c>
      <c r="G102" s="139">
        <f t="shared" si="21"/>
        <v>16.25</v>
      </c>
      <c r="H102" s="139">
        <v>0</v>
      </c>
      <c r="I102" s="52">
        <f>16*1.05</f>
        <v>16.8</v>
      </c>
      <c r="J102" s="139">
        <f t="shared" si="22"/>
        <v>0.55000000000000071</v>
      </c>
      <c r="K102" s="143" t="s">
        <v>1043</v>
      </c>
      <c r="L102" s="63"/>
      <c r="M102" s="52"/>
      <c r="N102" s="139">
        <f t="shared" si="23"/>
        <v>20.75</v>
      </c>
      <c r="O102" s="139">
        <f t="shared" si="24"/>
        <v>4.5</v>
      </c>
      <c r="P102" s="144">
        <f t="shared" si="24"/>
        <v>120</v>
      </c>
      <c r="Q102" s="139">
        <f t="shared" ref="Q102:Q156" si="27">N102-O102</f>
        <v>16.25</v>
      </c>
      <c r="R102" s="139">
        <v>0</v>
      </c>
      <c r="S102" s="139">
        <f t="shared" si="25"/>
        <v>16.8</v>
      </c>
      <c r="T102" s="139">
        <f t="shared" si="26"/>
        <v>0.55000000000000071</v>
      </c>
      <c r="U102" s="143" t="s">
        <v>1043</v>
      </c>
      <c r="V102" s="45"/>
    </row>
    <row r="103" spans="1:22" ht="30">
      <c r="A103" s="46">
        <v>3</v>
      </c>
      <c r="B103" s="4" t="s">
        <v>85</v>
      </c>
      <c r="C103" s="5" t="s">
        <v>11</v>
      </c>
      <c r="D103" s="52">
        <v>18.3</v>
      </c>
      <c r="E103" s="52"/>
      <c r="F103" s="31"/>
      <c r="G103" s="52">
        <f t="shared" si="21"/>
        <v>18.3</v>
      </c>
      <c r="H103" s="52">
        <v>0</v>
      </c>
      <c r="I103" s="52">
        <f>40*1.05</f>
        <v>42</v>
      </c>
      <c r="J103" s="52">
        <f t="shared" si="22"/>
        <v>23.7</v>
      </c>
      <c r="K103" s="19" t="s">
        <v>153</v>
      </c>
      <c r="L103" s="63"/>
      <c r="M103" s="52"/>
      <c r="N103" s="52">
        <f t="shared" si="23"/>
        <v>18.3</v>
      </c>
      <c r="O103" s="140">
        <f t="shared" si="24"/>
        <v>0</v>
      </c>
      <c r="P103" s="145">
        <f t="shared" si="24"/>
        <v>0</v>
      </c>
      <c r="Q103" s="140">
        <f t="shared" si="27"/>
        <v>18.3</v>
      </c>
      <c r="R103" s="140">
        <v>0</v>
      </c>
      <c r="S103" s="140">
        <f t="shared" si="25"/>
        <v>42</v>
      </c>
      <c r="T103" s="140">
        <f>S103-Q103</f>
        <v>23.7</v>
      </c>
      <c r="U103" s="140" t="s">
        <v>153</v>
      </c>
      <c r="V103" s="45"/>
    </row>
    <row r="104" spans="1:22" ht="45">
      <c r="A104" s="46">
        <v>4</v>
      </c>
      <c r="B104" s="142" t="s">
        <v>86</v>
      </c>
      <c r="C104" s="42" t="s">
        <v>12</v>
      </c>
      <c r="D104" s="139">
        <v>15.2</v>
      </c>
      <c r="E104" s="139">
        <v>2</v>
      </c>
      <c r="F104" s="144">
        <v>120</v>
      </c>
      <c r="G104" s="139">
        <f t="shared" si="21"/>
        <v>13.2</v>
      </c>
      <c r="H104" s="139">
        <v>0</v>
      </c>
      <c r="I104" s="140">
        <f>16*1.05</f>
        <v>16.8</v>
      </c>
      <c r="J104" s="139">
        <f t="shared" si="22"/>
        <v>3.6000000000000014</v>
      </c>
      <c r="K104" s="143" t="s">
        <v>1043</v>
      </c>
      <c r="L104" s="63"/>
      <c r="M104" s="139"/>
      <c r="N104" s="139">
        <f t="shared" si="23"/>
        <v>15.2</v>
      </c>
      <c r="O104" s="139">
        <f t="shared" si="24"/>
        <v>2</v>
      </c>
      <c r="P104" s="144">
        <f t="shared" si="24"/>
        <v>120</v>
      </c>
      <c r="Q104" s="139">
        <f t="shared" si="27"/>
        <v>13.2</v>
      </c>
      <c r="R104" s="139">
        <v>0</v>
      </c>
      <c r="S104" s="139">
        <f t="shared" si="25"/>
        <v>16.8</v>
      </c>
      <c r="T104" s="139">
        <f t="shared" si="26"/>
        <v>3.6000000000000014</v>
      </c>
      <c r="U104" s="143" t="s">
        <v>1043</v>
      </c>
      <c r="V104" s="45"/>
    </row>
    <row r="105" spans="1:22" ht="45">
      <c r="A105" s="46">
        <v>5</v>
      </c>
      <c r="B105" s="142" t="s">
        <v>87</v>
      </c>
      <c r="C105" s="42" t="s">
        <v>12</v>
      </c>
      <c r="D105" s="139">
        <v>22.6</v>
      </c>
      <c r="E105" s="139">
        <v>6</v>
      </c>
      <c r="F105" s="144">
        <v>120</v>
      </c>
      <c r="G105" s="139">
        <f t="shared" si="21"/>
        <v>16.600000000000001</v>
      </c>
      <c r="H105" s="139">
        <v>0</v>
      </c>
      <c r="I105" s="140">
        <f>16*1.05</f>
        <v>16.8</v>
      </c>
      <c r="J105" s="139">
        <f>I105-G105</f>
        <v>0.19999999999999929</v>
      </c>
      <c r="K105" s="143" t="s">
        <v>1043</v>
      </c>
      <c r="L105" s="63"/>
      <c r="M105" s="139"/>
      <c r="N105" s="139">
        <f t="shared" si="23"/>
        <v>22.6</v>
      </c>
      <c r="O105" s="139">
        <f t="shared" si="24"/>
        <v>6</v>
      </c>
      <c r="P105" s="144">
        <f t="shared" si="24"/>
        <v>120</v>
      </c>
      <c r="Q105" s="139">
        <f t="shared" si="27"/>
        <v>16.600000000000001</v>
      </c>
      <c r="R105" s="139">
        <v>0</v>
      </c>
      <c r="S105" s="139">
        <f t="shared" si="25"/>
        <v>16.8</v>
      </c>
      <c r="T105" s="139">
        <f t="shared" si="26"/>
        <v>0.19999999999999929</v>
      </c>
      <c r="U105" s="143" t="s">
        <v>1043</v>
      </c>
      <c r="V105" s="45"/>
    </row>
    <row r="106" spans="1:22" ht="90">
      <c r="A106" s="46">
        <v>6</v>
      </c>
      <c r="B106" s="4" t="s">
        <v>88</v>
      </c>
      <c r="C106" s="5" t="s">
        <v>12</v>
      </c>
      <c r="D106" s="52">
        <v>10.332000000000001</v>
      </c>
      <c r="E106" s="140"/>
      <c r="F106" s="31"/>
      <c r="G106" s="140">
        <f t="shared" si="21"/>
        <v>10.332000000000001</v>
      </c>
      <c r="H106" s="140">
        <v>0</v>
      </c>
      <c r="I106" s="140">
        <f>16*1.05</f>
        <v>16.8</v>
      </c>
      <c r="J106" s="140">
        <f t="shared" si="22"/>
        <v>6.468</v>
      </c>
      <c r="K106" s="143" t="s">
        <v>1113</v>
      </c>
      <c r="L106" s="63"/>
      <c r="M106" s="52"/>
      <c r="N106" s="52">
        <f t="shared" si="23"/>
        <v>10.332000000000001</v>
      </c>
      <c r="O106" s="140">
        <f t="shared" si="24"/>
        <v>0</v>
      </c>
      <c r="P106" s="145">
        <f t="shared" si="24"/>
        <v>0</v>
      </c>
      <c r="Q106" s="140">
        <f t="shared" si="27"/>
        <v>10.332000000000001</v>
      </c>
      <c r="R106" s="140">
        <v>0</v>
      </c>
      <c r="S106" s="140">
        <f t="shared" si="25"/>
        <v>16.8</v>
      </c>
      <c r="T106" s="140">
        <f t="shared" si="26"/>
        <v>6.468</v>
      </c>
      <c r="U106" s="143" t="s">
        <v>1113</v>
      </c>
      <c r="V106" s="45"/>
    </row>
    <row r="107" spans="1:22">
      <c r="A107" s="46">
        <v>7</v>
      </c>
      <c r="B107" s="4" t="s">
        <v>89</v>
      </c>
      <c r="C107" s="5" t="s">
        <v>12</v>
      </c>
      <c r="D107" s="52">
        <v>8</v>
      </c>
      <c r="E107" s="140"/>
      <c r="F107" s="31"/>
      <c r="G107" s="140">
        <f t="shared" si="21"/>
        <v>8</v>
      </c>
      <c r="H107" s="140">
        <v>0</v>
      </c>
      <c r="I107" s="140">
        <f>16*1.05</f>
        <v>16.8</v>
      </c>
      <c r="J107" s="140">
        <f t="shared" si="22"/>
        <v>8.8000000000000007</v>
      </c>
      <c r="K107" s="51" t="s">
        <v>2481</v>
      </c>
      <c r="L107" s="63"/>
      <c r="M107" s="52"/>
      <c r="N107" s="52">
        <f t="shared" si="23"/>
        <v>8</v>
      </c>
      <c r="O107" s="140">
        <f t="shared" si="24"/>
        <v>0</v>
      </c>
      <c r="P107" s="145">
        <f t="shared" si="24"/>
        <v>0</v>
      </c>
      <c r="Q107" s="140">
        <f t="shared" si="27"/>
        <v>8</v>
      </c>
      <c r="R107" s="140">
        <v>0</v>
      </c>
      <c r="S107" s="140">
        <f t="shared" si="25"/>
        <v>16.8</v>
      </c>
      <c r="T107" s="140">
        <f t="shared" si="26"/>
        <v>8.8000000000000007</v>
      </c>
      <c r="U107" s="51" t="s">
        <v>2481</v>
      </c>
      <c r="V107" s="45"/>
    </row>
    <row r="108" spans="1:22">
      <c r="A108" s="46">
        <v>8</v>
      </c>
      <c r="B108" s="4" t="s">
        <v>90</v>
      </c>
      <c r="C108" s="5" t="s">
        <v>12</v>
      </c>
      <c r="D108" s="52">
        <v>9.18</v>
      </c>
      <c r="E108" s="140"/>
      <c r="F108" s="31"/>
      <c r="G108" s="140">
        <f t="shared" si="21"/>
        <v>9.18</v>
      </c>
      <c r="H108" s="140">
        <v>0</v>
      </c>
      <c r="I108" s="140">
        <f>16*1.05</f>
        <v>16.8</v>
      </c>
      <c r="J108" s="140">
        <f t="shared" si="22"/>
        <v>7.620000000000001</v>
      </c>
      <c r="K108" s="19" t="s">
        <v>153</v>
      </c>
      <c r="L108" s="63"/>
      <c r="M108" s="52"/>
      <c r="N108" s="52">
        <f t="shared" si="23"/>
        <v>9.18</v>
      </c>
      <c r="O108" s="140">
        <f t="shared" si="24"/>
        <v>0</v>
      </c>
      <c r="P108" s="145">
        <f t="shared" si="24"/>
        <v>0</v>
      </c>
      <c r="Q108" s="140">
        <f t="shared" si="27"/>
        <v>9.18</v>
      </c>
      <c r="R108" s="140">
        <v>0</v>
      </c>
      <c r="S108" s="140">
        <f t="shared" si="25"/>
        <v>16.8</v>
      </c>
      <c r="T108" s="140">
        <f t="shared" si="26"/>
        <v>7.620000000000001</v>
      </c>
      <c r="U108" s="140" t="s">
        <v>153</v>
      </c>
      <c r="V108" s="45"/>
    </row>
    <row r="109" spans="1:22" ht="30">
      <c r="A109" s="46">
        <v>9</v>
      </c>
      <c r="B109" s="4" t="s">
        <v>91</v>
      </c>
      <c r="C109" s="5" t="s">
        <v>1106</v>
      </c>
      <c r="D109" s="52">
        <v>3.0489999999999999</v>
      </c>
      <c r="E109" s="140"/>
      <c r="F109" s="31"/>
      <c r="G109" s="140">
        <f t="shared" si="21"/>
        <v>3.0489999999999999</v>
      </c>
      <c r="H109" s="140">
        <v>0</v>
      </c>
      <c r="I109" s="140">
        <f>7.5*1.05</f>
        <v>7.875</v>
      </c>
      <c r="J109" s="140">
        <f t="shared" si="22"/>
        <v>4.8260000000000005</v>
      </c>
      <c r="K109" s="19" t="s">
        <v>153</v>
      </c>
      <c r="L109" s="63"/>
      <c r="M109" s="52"/>
      <c r="N109" s="52">
        <f t="shared" si="23"/>
        <v>3.0489999999999999</v>
      </c>
      <c r="O109" s="140">
        <f t="shared" si="24"/>
        <v>0</v>
      </c>
      <c r="P109" s="145">
        <f t="shared" si="24"/>
        <v>0</v>
      </c>
      <c r="Q109" s="140">
        <f t="shared" si="27"/>
        <v>3.0489999999999999</v>
      </c>
      <c r="R109" s="140">
        <v>0</v>
      </c>
      <c r="S109" s="140">
        <f t="shared" si="25"/>
        <v>7.875</v>
      </c>
      <c r="T109" s="140">
        <f t="shared" si="26"/>
        <v>4.8260000000000005</v>
      </c>
      <c r="U109" s="140" t="s">
        <v>153</v>
      </c>
      <c r="V109" s="45"/>
    </row>
    <row r="110" spans="1:22">
      <c r="A110" s="46">
        <v>10</v>
      </c>
      <c r="B110" s="4" t="s">
        <v>92</v>
      </c>
      <c r="C110" s="5" t="s">
        <v>13</v>
      </c>
      <c r="D110" s="52">
        <v>2.9830000000000001</v>
      </c>
      <c r="E110" s="140"/>
      <c r="F110" s="31"/>
      <c r="G110" s="140">
        <f t="shared" si="21"/>
        <v>2.9830000000000001</v>
      </c>
      <c r="H110" s="140">
        <v>0</v>
      </c>
      <c r="I110" s="140">
        <f t="shared" ref="I110" si="28">10*1.05</f>
        <v>10.5</v>
      </c>
      <c r="J110" s="140">
        <f t="shared" si="22"/>
        <v>7.5169999999999995</v>
      </c>
      <c r="K110" s="19" t="s">
        <v>153</v>
      </c>
      <c r="L110" s="63"/>
      <c r="M110" s="52"/>
      <c r="N110" s="52">
        <f t="shared" si="23"/>
        <v>2.9830000000000001</v>
      </c>
      <c r="O110" s="140">
        <f t="shared" si="24"/>
        <v>0</v>
      </c>
      <c r="P110" s="145">
        <f t="shared" si="24"/>
        <v>0</v>
      </c>
      <c r="Q110" s="140">
        <f t="shared" si="27"/>
        <v>2.9830000000000001</v>
      </c>
      <c r="R110" s="140">
        <v>0</v>
      </c>
      <c r="S110" s="140">
        <f t="shared" si="25"/>
        <v>10.5</v>
      </c>
      <c r="T110" s="140">
        <f t="shared" si="26"/>
        <v>7.5169999999999995</v>
      </c>
      <c r="U110" s="140" t="s">
        <v>153</v>
      </c>
      <c r="V110" s="45"/>
    </row>
    <row r="111" spans="1:22">
      <c r="A111" s="46">
        <v>11</v>
      </c>
      <c r="B111" s="4" t="s">
        <v>93</v>
      </c>
      <c r="C111" s="5" t="s">
        <v>1107</v>
      </c>
      <c r="D111" s="52">
        <v>0.66</v>
      </c>
      <c r="E111" s="140"/>
      <c r="F111" s="31"/>
      <c r="G111" s="140">
        <f t="shared" si="21"/>
        <v>0.66</v>
      </c>
      <c r="H111" s="140">
        <v>0</v>
      </c>
      <c r="I111" s="140">
        <f t="shared" ref="I111" si="29">2.5*1.05</f>
        <v>2.625</v>
      </c>
      <c r="J111" s="140">
        <f>I111-G111</f>
        <v>1.9649999999999999</v>
      </c>
      <c r="K111" s="19" t="s">
        <v>153</v>
      </c>
      <c r="L111" s="63"/>
      <c r="M111" s="52"/>
      <c r="N111" s="52">
        <f t="shared" si="23"/>
        <v>0.66</v>
      </c>
      <c r="O111" s="140">
        <f t="shared" si="24"/>
        <v>0</v>
      </c>
      <c r="P111" s="145">
        <f t="shared" si="24"/>
        <v>0</v>
      </c>
      <c r="Q111" s="140">
        <f t="shared" si="27"/>
        <v>0.66</v>
      </c>
      <c r="R111" s="140">
        <v>0</v>
      </c>
      <c r="S111" s="140">
        <f t="shared" si="25"/>
        <v>2.625</v>
      </c>
      <c r="T111" s="140">
        <f t="shared" si="26"/>
        <v>1.9649999999999999</v>
      </c>
      <c r="U111" s="140" t="s">
        <v>153</v>
      </c>
      <c r="V111" s="45"/>
    </row>
    <row r="112" spans="1:22">
      <c r="A112" s="46">
        <v>12</v>
      </c>
      <c r="B112" s="4" t="s">
        <v>94</v>
      </c>
      <c r="C112" s="5" t="s">
        <v>13</v>
      </c>
      <c r="D112" s="52">
        <v>1.534</v>
      </c>
      <c r="E112" s="140"/>
      <c r="F112" s="31"/>
      <c r="G112" s="140">
        <f t="shared" si="21"/>
        <v>1.534</v>
      </c>
      <c r="H112" s="140">
        <v>0</v>
      </c>
      <c r="I112" s="140">
        <f t="shared" ref="I112" si="30">10*1.05</f>
        <v>10.5</v>
      </c>
      <c r="J112" s="140">
        <f t="shared" si="22"/>
        <v>8.9659999999999993</v>
      </c>
      <c r="K112" s="19" t="s">
        <v>153</v>
      </c>
      <c r="L112" s="63"/>
      <c r="M112" s="52"/>
      <c r="N112" s="52">
        <f t="shared" si="23"/>
        <v>1.534</v>
      </c>
      <c r="O112" s="140">
        <f t="shared" si="24"/>
        <v>0</v>
      </c>
      <c r="P112" s="145">
        <f t="shared" si="24"/>
        <v>0</v>
      </c>
      <c r="Q112" s="140">
        <f t="shared" si="27"/>
        <v>1.534</v>
      </c>
      <c r="R112" s="140">
        <v>0</v>
      </c>
      <c r="S112" s="140">
        <f t="shared" si="25"/>
        <v>10.5</v>
      </c>
      <c r="T112" s="140">
        <f t="shared" si="26"/>
        <v>8.9659999999999993</v>
      </c>
      <c r="U112" s="140" t="s">
        <v>153</v>
      </c>
      <c r="V112" s="45"/>
    </row>
    <row r="113" spans="1:22">
      <c r="A113" s="46">
        <v>13</v>
      </c>
      <c r="B113" s="4" t="s">
        <v>95</v>
      </c>
      <c r="C113" s="5" t="s">
        <v>139</v>
      </c>
      <c r="D113" s="52">
        <v>4.1680000000000001</v>
      </c>
      <c r="E113" s="140"/>
      <c r="F113" s="31"/>
      <c r="G113" s="140">
        <f t="shared" si="21"/>
        <v>4.1680000000000001</v>
      </c>
      <c r="H113" s="140">
        <v>0</v>
      </c>
      <c r="I113" s="54">
        <f t="shared" ref="I113:I114" si="31">6.3*1.05</f>
        <v>6.6150000000000002</v>
      </c>
      <c r="J113" s="140">
        <f t="shared" si="22"/>
        <v>2.4470000000000001</v>
      </c>
      <c r="K113" s="51" t="s">
        <v>2481</v>
      </c>
      <c r="L113" s="63"/>
      <c r="M113" s="52"/>
      <c r="N113" s="52">
        <f>M113</f>
        <v>0</v>
      </c>
      <c r="O113" s="140">
        <f t="shared" si="24"/>
        <v>0</v>
      </c>
      <c r="P113" s="145">
        <f t="shared" si="24"/>
        <v>0</v>
      </c>
      <c r="Q113" s="140">
        <f t="shared" si="27"/>
        <v>0</v>
      </c>
      <c r="R113" s="140">
        <v>0</v>
      </c>
      <c r="S113" s="140">
        <f t="shared" si="25"/>
        <v>6.6150000000000002</v>
      </c>
      <c r="T113" s="140">
        <f t="shared" si="26"/>
        <v>6.6150000000000002</v>
      </c>
      <c r="U113" s="51" t="s">
        <v>153</v>
      </c>
      <c r="V113" s="45"/>
    </row>
    <row r="114" spans="1:22">
      <c r="A114" s="46">
        <v>14</v>
      </c>
      <c r="B114" s="4" t="s">
        <v>96</v>
      </c>
      <c r="C114" s="5" t="s">
        <v>16</v>
      </c>
      <c r="D114" s="52">
        <v>0.61199999999999999</v>
      </c>
      <c r="E114" s="140"/>
      <c r="F114" s="31"/>
      <c r="G114" s="140">
        <f t="shared" si="21"/>
        <v>0.61199999999999999</v>
      </c>
      <c r="H114" s="140">
        <v>0</v>
      </c>
      <c r="I114" s="54">
        <f t="shared" si="31"/>
        <v>6.6150000000000002</v>
      </c>
      <c r="J114" s="140">
        <f t="shared" si="22"/>
        <v>6.0030000000000001</v>
      </c>
      <c r="K114" s="19" t="s">
        <v>153</v>
      </c>
      <c r="L114" s="63"/>
      <c r="M114" s="52"/>
      <c r="N114" s="52">
        <f t="shared" ref="N114:N156" si="32">D114+M114</f>
        <v>0.61199999999999999</v>
      </c>
      <c r="O114" s="140">
        <f t="shared" si="24"/>
        <v>0</v>
      </c>
      <c r="P114" s="145">
        <f t="shared" si="24"/>
        <v>0</v>
      </c>
      <c r="Q114" s="140">
        <f t="shared" si="27"/>
        <v>0.61199999999999999</v>
      </c>
      <c r="R114" s="140">
        <v>0</v>
      </c>
      <c r="S114" s="140">
        <f t="shared" si="25"/>
        <v>6.6150000000000002</v>
      </c>
      <c r="T114" s="140">
        <f t="shared" si="26"/>
        <v>6.0030000000000001</v>
      </c>
      <c r="U114" s="140" t="s">
        <v>153</v>
      </c>
      <c r="V114" s="45"/>
    </row>
    <row r="115" spans="1:22">
      <c r="A115" s="46">
        <v>15</v>
      </c>
      <c r="B115" s="4" t="s">
        <v>97</v>
      </c>
      <c r="C115" s="5" t="s">
        <v>15</v>
      </c>
      <c r="D115" s="52">
        <v>1.26</v>
      </c>
      <c r="E115" s="140"/>
      <c r="F115" s="31"/>
      <c r="G115" s="140">
        <f t="shared" si="21"/>
        <v>1.26</v>
      </c>
      <c r="H115" s="140">
        <v>0</v>
      </c>
      <c r="I115" s="140">
        <f t="shared" ref="I115" si="33">2.5*1.05</f>
        <v>2.625</v>
      </c>
      <c r="J115" s="140">
        <f t="shared" si="22"/>
        <v>1.365</v>
      </c>
      <c r="K115" s="19" t="s">
        <v>153</v>
      </c>
      <c r="L115" s="63"/>
      <c r="M115" s="52"/>
      <c r="N115" s="52">
        <f t="shared" si="32"/>
        <v>1.26</v>
      </c>
      <c r="O115" s="140">
        <f t="shared" si="24"/>
        <v>0</v>
      </c>
      <c r="P115" s="145">
        <f t="shared" si="24"/>
        <v>0</v>
      </c>
      <c r="Q115" s="140">
        <f t="shared" si="27"/>
        <v>1.26</v>
      </c>
      <c r="R115" s="140">
        <v>0</v>
      </c>
      <c r="S115" s="140">
        <f t="shared" si="25"/>
        <v>2.625</v>
      </c>
      <c r="T115" s="140">
        <f t="shared" si="26"/>
        <v>1.365</v>
      </c>
      <c r="U115" s="140" t="s">
        <v>153</v>
      </c>
      <c r="V115" s="45"/>
    </row>
    <row r="116" spans="1:22" ht="30">
      <c r="A116" s="46">
        <v>16</v>
      </c>
      <c r="B116" s="4" t="s">
        <v>98</v>
      </c>
      <c r="C116" s="5" t="s">
        <v>13</v>
      </c>
      <c r="D116" s="52">
        <v>1.91</v>
      </c>
      <c r="E116" s="140"/>
      <c r="F116" s="31"/>
      <c r="G116" s="140">
        <f t="shared" si="21"/>
        <v>1.91</v>
      </c>
      <c r="H116" s="140">
        <v>0</v>
      </c>
      <c r="I116" s="140">
        <f t="shared" ref="I116" si="34">10*1.05</f>
        <v>10.5</v>
      </c>
      <c r="J116" s="140">
        <f t="shared" si="22"/>
        <v>8.59</v>
      </c>
      <c r="K116" s="19" t="s">
        <v>153</v>
      </c>
      <c r="L116" s="63"/>
      <c r="M116" s="52"/>
      <c r="N116" s="52">
        <f t="shared" si="32"/>
        <v>1.91</v>
      </c>
      <c r="O116" s="140">
        <f t="shared" si="24"/>
        <v>0</v>
      </c>
      <c r="P116" s="145">
        <f t="shared" si="24"/>
        <v>0</v>
      </c>
      <c r="Q116" s="140">
        <f t="shared" si="27"/>
        <v>1.91</v>
      </c>
      <c r="R116" s="140">
        <v>0</v>
      </c>
      <c r="S116" s="140">
        <f t="shared" si="25"/>
        <v>10.5</v>
      </c>
      <c r="T116" s="140">
        <f t="shared" si="26"/>
        <v>8.59</v>
      </c>
      <c r="U116" s="140" t="s">
        <v>153</v>
      </c>
      <c r="V116" s="45"/>
    </row>
    <row r="117" spans="1:22">
      <c r="A117" s="46">
        <v>17</v>
      </c>
      <c r="B117" s="4" t="s">
        <v>99</v>
      </c>
      <c r="C117" s="5" t="s">
        <v>11</v>
      </c>
      <c r="D117" s="52">
        <v>2.746</v>
      </c>
      <c r="E117" s="140"/>
      <c r="F117" s="31"/>
      <c r="G117" s="140">
        <f t="shared" si="21"/>
        <v>2.746</v>
      </c>
      <c r="H117" s="140">
        <v>0</v>
      </c>
      <c r="I117" s="140">
        <f>40*1.05</f>
        <v>42</v>
      </c>
      <c r="J117" s="140">
        <f t="shared" si="22"/>
        <v>39.253999999999998</v>
      </c>
      <c r="K117" s="19" t="s">
        <v>153</v>
      </c>
      <c r="L117" s="63"/>
      <c r="M117" s="52"/>
      <c r="N117" s="52">
        <f t="shared" si="32"/>
        <v>2.746</v>
      </c>
      <c r="O117" s="140">
        <f t="shared" si="24"/>
        <v>0</v>
      </c>
      <c r="P117" s="145">
        <f t="shared" si="24"/>
        <v>0</v>
      </c>
      <c r="Q117" s="140">
        <f t="shared" si="27"/>
        <v>2.746</v>
      </c>
      <c r="R117" s="140">
        <v>0</v>
      </c>
      <c r="S117" s="140">
        <f t="shared" si="25"/>
        <v>42</v>
      </c>
      <c r="T117" s="140">
        <f t="shared" si="26"/>
        <v>39.253999999999998</v>
      </c>
      <c r="U117" s="140" t="s">
        <v>153</v>
      </c>
      <c r="V117" s="45"/>
    </row>
    <row r="118" spans="1:22" ht="30">
      <c r="A118" s="46">
        <v>18</v>
      </c>
      <c r="B118" s="4" t="s">
        <v>100</v>
      </c>
      <c r="C118" s="5" t="s">
        <v>1108</v>
      </c>
      <c r="D118" s="52">
        <v>3.4</v>
      </c>
      <c r="E118" s="140"/>
      <c r="F118" s="31"/>
      <c r="G118" s="140">
        <f t="shared" si="21"/>
        <v>3.4</v>
      </c>
      <c r="H118" s="140">
        <v>0</v>
      </c>
      <c r="I118" s="140">
        <f t="shared" ref="I118" si="35">10*1.05</f>
        <v>10.5</v>
      </c>
      <c r="J118" s="140">
        <f t="shared" si="22"/>
        <v>7.1</v>
      </c>
      <c r="K118" s="19" t="s">
        <v>153</v>
      </c>
      <c r="L118" s="63"/>
      <c r="M118" s="52"/>
      <c r="N118" s="52">
        <f t="shared" si="32"/>
        <v>3.4</v>
      </c>
      <c r="O118" s="140">
        <f t="shared" si="24"/>
        <v>0</v>
      </c>
      <c r="P118" s="145">
        <f t="shared" si="24"/>
        <v>0</v>
      </c>
      <c r="Q118" s="140">
        <f t="shared" si="27"/>
        <v>3.4</v>
      </c>
      <c r="R118" s="140">
        <v>0</v>
      </c>
      <c r="S118" s="140">
        <f t="shared" si="25"/>
        <v>10.5</v>
      </c>
      <c r="T118" s="140">
        <f t="shared" si="26"/>
        <v>7.1</v>
      </c>
      <c r="U118" s="140" t="s">
        <v>153</v>
      </c>
      <c r="V118" s="45"/>
    </row>
    <row r="119" spans="1:22">
      <c r="A119" s="46">
        <v>19</v>
      </c>
      <c r="B119" s="4" t="s">
        <v>158</v>
      </c>
      <c r="C119" s="5" t="s">
        <v>11</v>
      </c>
      <c r="D119" s="52">
        <v>2.2999999999999998</v>
      </c>
      <c r="E119" s="140"/>
      <c r="F119" s="31"/>
      <c r="G119" s="140">
        <f t="shared" si="21"/>
        <v>2.2999999999999998</v>
      </c>
      <c r="H119" s="140">
        <v>0</v>
      </c>
      <c r="I119" s="140">
        <f>40*1.05</f>
        <v>42</v>
      </c>
      <c r="J119" s="140">
        <f>I119-G119</f>
        <v>39.700000000000003</v>
      </c>
      <c r="K119" s="19" t="s">
        <v>153</v>
      </c>
      <c r="L119" s="63"/>
      <c r="M119" s="52"/>
      <c r="N119" s="52">
        <f t="shared" si="32"/>
        <v>2.2999999999999998</v>
      </c>
      <c r="O119" s="140">
        <f t="shared" si="24"/>
        <v>0</v>
      </c>
      <c r="P119" s="145">
        <f t="shared" si="24"/>
        <v>0</v>
      </c>
      <c r="Q119" s="140">
        <f t="shared" si="27"/>
        <v>2.2999999999999998</v>
      </c>
      <c r="R119" s="140">
        <v>1</v>
      </c>
      <c r="S119" s="140">
        <f t="shared" si="25"/>
        <v>42</v>
      </c>
      <c r="T119" s="140">
        <f t="shared" si="26"/>
        <v>39.700000000000003</v>
      </c>
      <c r="U119" s="140" t="s">
        <v>153</v>
      </c>
      <c r="V119" s="45"/>
    </row>
    <row r="120" spans="1:22">
      <c r="A120" s="46">
        <v>20</v>
      </c>
      <c r="B120" s="4" t="s">
        <v>101</v>
      </c>
      <c r="C120" s="5" t="s">
        <v>1109</v>
      </c>
      <c r="D120" s="52">
        <v>2.661</v>
      </c>
      <c r="E120" s="140"/>
      <c r="F120" s="31"/>
      <c r="G120" s="140">
        <f t="shared" si="21"/>
        <v>2.661</v>
      </c>
      <c r="H120" s="140">
        <v>0</v>
      </c>
      <c r="I120" s="182">
        <f>4*1.05</f>
        <v>4.2</v>
      </c>
      <c r="J120" s="140">
        <f>I120-G120</f>
        <v>1.5390000000000001</v>
      </c>
      <c r="K120" s="19" t="s">
        <v>153</v>
      </c>
      <c r="L120" s="63"/>
      <c r="M120" s="52"/>
      <c r="N120" s="52">
        <f t="shared" si="32"/>
        <v>2.661</v>
      </c>
      <c r="O120" s="140">
        <f t="shared" si="24"/>
        <v>0</v>
      </c>
      <c r="P120" s="145">
        <f t="shared" si="24"/>
        <v>0</v>
      </c>
      <c r="Q120" s="140">
        <f t="shared" si="27"/>
        <v>2.661</v>
      </c>
      <c r="R120" s="140">
        <v>0</v>
      </c>
      <c r="S120" s="140">
        <f t="shared" si="25"/>
        <v>4.2</v>
      </c>
      <c r="T120" s="140">
        <f t="shared" si="26"/>
        <v>1.5390000000000001</v>
      </c>
      <c r="U120" s="140" t="s">
        <v>153</v>
      </c>
      <c r="V120" s="45"/>
    </row>
    <row r="121" spans="1:22">
      <c r="A121" s="46">
        <v>21</v>
      </c>
      <c r="B121" s="4" t="s">
        <v>102</v>
      </c>
      <c r="C121" s="5" t="s">
        <v>13</v>
      </c>
      <c r="D121" s="52">
        <v>3.7810000000000001</v>
      </c>
      <c r="E121" s="140"/>
      <c r="F121" s="31"/>
      <c r="G121" s="140">
        <f t="shared" si="21"/>
        <v>3.7810000000000001</v>
      </c>
      <c r="H121" s="140">
        <v>0</v>
      </c>
      <c r="I121" s="140">
        <f t="shared" ref="I121:I122" si="36">10*1.05</f>
        <v>10.5</v>
      </c>
      <c r="J121" s="140">
        <f t="shared" si="22"/>
        <v>6.7189999999999994</v>
      </c>
      <c r="K121" s="19" t="s">
        <v>153</v>
      </c>
      <c r="L121" s="63"/>
      <c r="M121" s="52"/>
      <c r="N121" s="52">
        <f t="shared" si="32"/>
        <v>3.7810000000000001</v>
      </c>
      <c r="O121" s="140">
        <f t="shared" si="24"/>
        <v>0</v>
      </c>
      <c r="P121" s="145">
        <f t="shared" si="24"/>
        <v>0</v>
      </c>
      <c r="Q121" s="140">
        <f t="shared" si="27"/>
        <v>3.7810000000000001</v>
      </c>
      <c r="R121" s="140">
        <v>0</v>
      </c>
      <c r="S121" s="140">
        <f t="shared" si="25"/>
        <v>10.5</v>
      </c>
      <c r="T121" s="140">
        <f t="shared" si="26"/>
        <v>6.7189999999999994</v>
      </c>
      <c r="U121" s="140" t="s">
        <v>153</v>
      </c>
      <c r="V121" s="45"/>
    </row>
    <row r="122" spans="1:22" ht="30">
      <c r="A122" s="46">
        <v>22</v>
      </c>
      <c r="B122" s="4" t="s">
        <v>103</v>
      </c>
      <c r="C122" s="5" t="s">
        <v>13</v>
      </c>
      <c r="D122" s="52">
        <v>3.6</v>
      </c>
      <c r="E122" s="140"/>
      <c r="F122" s="31"/>
      <c r="G122" s="140">
        <f t="shared" si="21"/>
        <v>3.6</v>
      </c>
      <c r="H122" s="140">
        <v>0</v>
      </c>
      <c r="I122" s="140">
        <f t="shared" si="36"/>
        <v>10.5</v>
      </c>
      <c r="J122" s="140">
        <f t="shared" si="22"/>
        <v>6.9</v>
      </c>
      <c r="K122" s="19" t="s">
        <v>153</v>
      </c>
      <c r="L122" s="63"/>
      <c r="M122" s="52"/>
      <c r="N122" s="52">
        <f t="shared" si="32"/>
        <v>3.6</v>
      </c>
      <c r="O122" s="140">
        <f t="shared" si="24"/>
        <v>0</v>
      </c>
      <c r="P122" s="145">
        <f t="shared" si="24"/>
        <v>0</v>
      </c>
      <c r="Q122" s="140">
        <f t="shared" si="27"/>
        <v>3.6</v>
      </c>
      <c r="R122" s="140">
        <v>0</v>
      </c>
      <c r="S122" s="140">
        <f t="shared" si="25"/>
        <v>10.5</v>
      </c>
      <c r="T122" s="140">
        <f t="shared" si="26"/>
        <v>6.9</v>
      </c>
      <c r="U122" s="140" t="s">
        <v>153</v>
      </c>
      <c r="V122" s="45"/>
    </row>
    <row r="123" spans="1:22">
      <c r="A123" s="46">
        <v>23</v>
      </c>
      <c r="B123" s="4" t="s">
        <v>104</v>
      </c>
      <c r="C123" s="5" t="s">
        <v>16</v>
      </c>
      <c r="D123" s="52">
        <v>2.76</v>
      </c>
      <c r="E123" s="140"/>
      <c r="F123" s="31"/>
      <c r="G123" s="140">
        <f t="shared" si="21"/>
        <v>2.76</v>
      </c>
      <c r="H123" s="140">
        <v>0</v>
      </c>
      <c r="I123" s="54">
        <f t="shared" ref="I123:I127" si="37">6.3*1.05</f>
        <v>6.6150000000000002</v>
      </c>
      <c r="J123" s="140">
        <f t="shared" si="22"/>
        <v>3.8550000000000004</v>
      </c>
      <c r="K123" s="19" t="s">
        <v>153</v>
      </c>
      <c r="L123" s="63"/>
      <c r="M123" s="52"/>
      <c r="N123" s="52">
        <f t="shared" si="32"/>
        <v>2.76</v>
      </c>
      <c r="O123" s="140">
        <f t="shared" si="24"/>
        <v>0</v>
      </c>
      <c r="P123" s="145">
        <f t="shared" si="24"/>
        <v>0</v>
      </c>
      <c r="Q123" s="140">
        <f t="shared" si="27"/>
        <v>2.76</v>
      </c>
      <c r="R123" s="140">
        <v>0</v>
      </c>
      <c r="S123" s="140">
        <f t="shared" si="25"/>
        <v>6.6150000000000002</v>
      </c>
      <c r="T123" s="140">
        <f t="shared" si="26"/>
        <v>3.8550000000000004</v>
      </c>
      <c r="U123" s="140" t="s">
        <v>153</v>
      </c>
      <c r="V123" s="45"/>
    </row>
    <row r="124" spans="1:22">
      <c r="A124" s="46">
        <v>24</v>
      </c>
      <c r="B124" s="4" t="s">
        <v>105</v>
      </c>
      <c r="C124" s="5" t="s">
        <v>138</v>
      </c>
      <c r="D124" s="52">
        <v>0.19700000000000001</v>
      </c>
      <c r="E124" s="140"/>
      <c r="F124" s="31"/>
      <c r="G124" s="140">
        <f t="shared" si="21"/>
        <v>0.19700000000000001</v>
      </c>
      <c r="H124" s="140">
        <v>0</v>
      </c>
      <c r="I124" s="140">
        <f t="shared" ref="I124" si="38">2.5*1.05</f>
        <v>2.625</v>
      </c>
      <c r="J124" s="140">
        <f t="shared" si="22"/>
        <v>2.4279999999999999</v>
      </c>
      <c r="K124" s="19" t="s">
        <v>153</v>
      </c>
      <c r="L124" s="63"/>
      <c r="M124" s="52"/>
      <c r="N124" s="52">
        <f t="shared" si="32"/>
        <v>0.19700000000000001</v>
      </c>
      <c r="O124" s="140">
        <f t="shared" si="24"/>
        <v>0</v>
      </c>
      <c r="P124" s="145">
        <f t="shared" si="24"/>
        <v>0</v>
      </c>
      <c r="Q124" s="140">
        <f t="shared" si="27"/>
        <v>0.19700000000000001</v>
      </c>
      <c r="R124" s="140">
        <v>0</v>
      </c>
      <c r="S124" s="140">
        <f t="shared" si="25"/>
        <v>2.625</v>
      </c>
      <c r="T124" s="140">
        <f t="shared" si="26"/>
        <v>2.4279999999999999</v>
      </c>
      <c r="U124" s="140" t="s">
        <v>153</v>
      </c>
      <c r="V124" s="45"/>
    </row>
    <row r="125" spans="1:22">
      <c r="A125" s="46">
        <v>25</v>
      </c>
      <c r="B125" s="4" t="s">
        <v>106</v>
      </c>
      <c r="C125" s="5" t="s">
        <v>16</v>
      </c>
      <c r="D125" s="52">
        <v>1.016</v>
      </c>
      <c r="E125" s="140"/>
      <c r="F125" s="31"/>
      <c r="G125" s="140">
        <f t="shared" si="21"/>
        <v>1.016</v>
      </c>
      <c r="H125" s="140">
        <v>0</v>
      </c>
      <c r="I125" s="54">
        <f t="shared" si="37"/>
        <v>6.6150000000000002</v>
      </c>
      <c r="J125" s="140">
        <f t="shared" si="22"/>
        <v>5.5990000000000002</v>
      </c>
      <c r="K125" s="19" t="s">
        <v>153</v>
      </c>
      <c r="L125" s="63"/>
      <c r="M125" s="52"/>
      <c r="N125" s="52">
        <f t="shared" si="32"/>
        <v>1.016</v>
      </c>
      <c r="O125" s="140">
        <f t="shared" si="24"/>
        <v>0</v>
      </c>
      <c r="P125" s="145">
        <f t="shared" si="24"/>
        <v>0</v>
      </c>
      <c r="Q125" s="140">
        <f t="shared" si="27"/>
        <v>1.016</v>
      </c>
      <c r="R125" s="140">
        <v>0</v>
      </c>
      <c r="S125" s="140">
        <f t="shared" si="25"/>
        <v>6.6150000000000002</v>
      </c>
      <c r="T125" s="140">
        <f t="shared" si="26"/>
        <v>5.5990000000000002</v>
      </c>
      <c r="U125" s="140" t="s">
        <v>153</v>
      </c>
      <c r="V125" s="45"/>
    </row>
    <row r="126" spans="1:22">
      <c r="A126" s="46">
        <v>26</v>
      </c>
      <c r="B126" s="4" t="s">
        <v>107</v>
      </c>
      <c r="C126" s="5" t="s">
        <v>1110</v>
      </c>
      <c r="D126" s="52">
        <v>1.1599999999999999</v>
      </c>
      <c r="E126" s="140"/>
      <c r="F126" s="31"/>
      <c r="G126" s="140">
        <f t="shared" si="21"/>
        <v>1.1599999999999999</v>
      </c>
      <c r="H126" s="140">
        <v>0</v>
      </c>
      <c r="I126" s="54">
        <f t="shared" si="37"/>
        <v>6.6150000000000002</v>
      </c>
      <c r="J126" s="140">
        <f t="shared" si="22"/>
        <v>5.4550000000000001</v>
      </c>
      <c r="K126" s="19" t="s">
        <v>153</v>
      </c>
      <c r="L126" s="63"/>
      <c r="M126" s="52"/>
      <c r="N126" s="52">
        <f t="shared" si="32"/>
        <v>1.1599999999999999</v>
      </c>
      <c r="O126" s="140">
        <f t="shared" si="24"/>
        <v>0</v>
      </c>
      <c r="P126" s="145">
        <f t="shared" si="24"/>
        <v>0</v>
      </c>
      <c r="Q126" s="140">
        <f t="shared" si="27"/>
        <v>1.1599999999999999</v>
      </c>
      <c r="R126" s="140">
        <v>0</v>
      </c>
      <c r="S126" s="140">
        <f t="shared" si="25"/>
        <v>6.6150000000000002</v>
      </c>
      <c r="T126" s="140">
        <f t="shared" si="26"/>
        <v>5.4550000000000001</v>
      </c>
      <c r="U126" s="140" t="s">
        <v>153</v>
      </c>
      <c r="V126" s="45"/>
    </row>
    <row r="127" spans="1:22">
      <c r="A127" s="46">
        <v>27</v>
      </c>
      <c r="B127" s="4" t="s">
        <v>108</v>
      </c>
      <c r="C127" s="5" t="s">
        <v>16</v>
      </c>
      <c r="D127" s="52">
        <v>2.657</v>
      </c>
      <c r="E127" s="140"/>
      <c r="F127" s="31"/>
      <c r="G127" s="140">
        <f t="shared" si="21"/>
        <v>2.657</v>
      </c>
      <c r="H127" s="140">
        <v>0</v>
      </c>
      <c r="I127" s="54">
        <f t="shared" si="37"/>
        <v>6.6150000000000002</v>
      </c>
      <c r="J127" s="140">
        <f t="shared" si="22"/>
        <v>3.9580000000000002</v>
      </c>
      <c r="K127" s="19" t="s">
        <v>153</v>
      </c>
      <c r="L127" s="63"/>
      <c r="M127" s="52"/>
      <c r="N127" s="52">
        <f t="shared" si="32"/>
        <v>2.657</v>
      </c>
      <c r="O127" s="140">
        <f t="shared" si="24"/>
        <v>0</v>
      </c>
      <c r="P127" s="145">
        <f t="shared" si="24"/>
        <v>0</v>
      </c>
      <c r="Q127" s="140">
        <f t="shared" si="27"/>
        <v>2.657</v>
      </c>
      <c r="R127" s="140">
        <v>0</v>
      </c>
      <c r="S127" s="140">
        <f t="shared" si="25"/>
        <v>6.6150000000000002</v>
      </c>
      <c r="T127" s="140">
        <f t="shared" si="26"/>
        <v>3.9580000000000002</v>
      </c>
      <c r="U127" s="140" t="s">
        <v>153</v>
      </c>
      <c r="V127" s="45"/>
    </row>
    <row r="128" spans="1:22">
      <c r="A128" s="46">
        <v>28</v>
      </c>
      <c r="B128" s="4" t="s">
        <v>109</v>
      </c>
      <c r="C128" s="5" t="s">
        <v>15</v>
      </c>
      <c r="D128" s="52">
        <v>1.17</v>
      </c>
      <c r="E128" s="52"/>
      <c r="F128" s="31"/>
      <c r="G128" s="52">
        <f t="shared" si="21"/>
        <v>1.17</v>
      </c>
      <c r="H128" s="52">
        <v>0</v>
      </c>
      <c r="I128" s="140">
        <f t="shared" ref="I128" si="39">2.5*1.05</f>
        <v>2.625</v>
      </c>
      <c r="J128" s="52">
        <f t="shared" si="22"/>
        <v>1.4550000000000001</v>
      </c>
      <c r="K128" s="51" t="s">
        <v>153</v>
      </c>
      <c r="L128" s="63"/>
      <c r="M128" s="139"/>
      <c r="N128" s="52">
        <f t="shared" si="32"/>
        <v>1.17</v>
      </c>
      <c r="O128" s="52">
        <f t="shared" si="24"/>
        <v>0</v>
      </c>
      <c r="P128" s="31">
        <f t="shared" si="24"/>
        <v>0</v>
      </c>
      <c r="Q128" s="52">
        <f t="shared" si="27"/>
        <v>1.17</v>
      </c>
      <c r="R128" s="52">
        <v>0</v>
      </c>
      <c r="S128" s="52">
        <f t="shared" si="25"/>
        <v>2.625</v>
      </c>
      <c r="T128" s="52">
        <f t="shared" si="26"/>
        <v>1.4550000000000001</v>
      </c>
      <c r="U128" s="140" t="s">
        <v>153</v>
      </c>
      <c r="V128" s="45"/>
    </row>
    <row r="129" spans="1:22">
      <c r="A129" s="46">
        <v>29</v>
      </c>
      <c r="B129" s="4" t="s">
        <v>110</v>
      </c>
      <c r="C129" s="5" t="s">
        <v>141</v>
      </c>
      <c r="D129" s="52">
        <v>0.52</v>
      </c>
      <c r="E129" s="140"/>
      <c r="F129" s="31"/>
      <c r="G129" s="140">
        <f t="shared" si="21"/>
        <v>0.52</v>
      </c>
      <c r="H129" s="140">
        <v>0</v>
      </c>
      <c r="I129" s="140">
        <f>1*1.05</f>
        <v>1.05</v>
      </c>
      <c r="J129" s="140">
        <f t="shared" si="22"/>
        <v>0.53</v>
      </c>
      <c r="K129" s="19" t="s">
        <v>153</v>
      </c>
      <c r="L129" s="63"/>
      <c r="M129" s="52"/>
      <c r="N129" s="52">
        <f t="shared" si="32"/>
        <v>0.52</v>
      </c>
      <c r="O129" s="140">
        <f t="shared" si="24"/>
        <v>0</v>
      </c>
      <c r="P129" s="145">
        <f t="shared" si="24"/>
        <v>0</v>
      </c>
      <c r="Q129" s="140">
        <f t="shared" si="27"/>
        <v>0.52</v>
      </c>
      <c r="R129" s="140">
        <v>0</v>
      </c>
      <c r="S129" s="140">
        <f t="shared" si="25"/>
        <v>1.05</v>
      </c>
      <c r="T129" s="140">
        <f t="shared" si="26"/>
        <v>0.53</v>
      </c>
      <c r="U129" s="140" t="s">
        <v>153</v>
      </c>
      <c r="V129" s="45"/>
    </row>
    <row r="130" spans="1:22">
      <c r="A130" s="46">
        <v>30</v>
      </c>
      <c r="B130" s="4" t="s">
        <v>111</v>
      </c>
      <c r="C130" s="5" t="s">
        <v>15</v>
      </c>
      <c r="D130" s="52">
        <v>1.371</v>
      </c>
      <c r="E130" s="140"/>
      <c r="F130" s="31"/>
      <c r="G130" s="140">
        <f t="shared" si="21"/>
        <v>1.371</v>
      </c>
      <c r="H130" s="140">
        <v>0</v>
      </c>
      <c r="I130" s="140">
        <f t="shared" ref="I130" si="40">2.5*1.05</f>
        <v>2.625</v>
      </c>
      <c r="J130" s="140">
        <f t="shared" si="22"/>
        <v>1.254</v>
      </c>
      <c r="K130" s="19" t="s">
        <v>153</v>
      </c>
      <c r="L130" s="63"/>
      <c r="M130" s="52"/>
      <c r="N130" s="52">
        <f t="shared" si="32"/>
        <v>1.371</v>
      </c>
      <c r="O130" s="140">
        <f t="shared" si="24"/>
        <v>0</v>
      </c>
      <c r="P130" s="145">
        <f t="shared" si="24"/>
        <v>0</v>
      </c>
      <c r="Q130" s="140">
        <f t="shared" si="27"/>
        <v>1.371</v>
      </c>
      <c r="R130" s="140">
        <v>0</v>
      </c>
      <c r="S130" s="140">
        <f t="shared" si="25"/>
        <v>2.625</v>
      </c>
      <c r="T130" s="140">
        <f t="shared" si="26"/>
        <v>1.254</v>
      </c>
      <c r="U130" s="140" t="s">
        <v>153</v>
      </c>
      <c r="V130" s="45"/>
    </row>
    <row r="131" spans="1:22">
      <c r="A131" s="46">
        <v>31</v>
      </c>
      <c r="B131" s="4" t="s">
        <v>112</v>
      </c>
      <c r="C131" s="5" t="s">
        <v>13</v>
      </c>
      <c r="D131" s="52">
        <v>1.9450000000000001</v>
      </c>
      <c r="E131" s="140"/>
      <c r="F131" s="31"/>
      <c r="G131" s="140">
        <f t="shared" si="21"/>
        <v>1.9450000000000001</v>
      </c>
      <c r="H131" s="140">
        <v>0</v>
      </c>
      <c r="I131" s="140">
        <f t="shared" ref="I131:I132" si="41">10*1.05</f>
        <v>10.5</v>
      </c>
      <c r="J131" s="140">
        <f t="shared" si="22"/>
        <v>8.5549999999999997</v>
      </c>
      <c r="K131" s="19" t="s">
        <v>153</v>
      </c>
      <c r="L131" s="63"/>
      <c r="M131" s="52"/>
      <c r="N131" s="52">
        <f t="shared" si="32"/>
        <v>1.9450000000000001</v>
      </c>
      <c r="O131" s="140">
        <f t="shared" si="24"/>
        <v>0</v>
      </c>
      <c r="P131" s="145">
        <f t="shared" si="24"/>
        <v>0</v>
      </c>
      <c r="Q131" s="140">
        <f t="shared" si="27"/>
        <v>1.9450000000000001</v>
      </c>
      <c r="R131" s="140">
        <v>0</v>
      </c>
      <c r="S131" s="140">
        <f t="shared" si="25"/>
        <v>10.5</v>
      </c>
      <c r="T131" s="140">
        <f t="shared" si="26"/>
        <v>8.5549999999999997</v>
      </c>
      <c r="U131" s="140" t="s">
        <v>153</v>
      </c>
      <c r="V131" s="45"/>
    </row>
    <row r="132" spans="1:22" ht="30">
      <c r="A132" s="46">
        <v>32</v>
      </c>
      <c r="B132" s="4" t="s">
        <v>113</v>
      </c>
      <c r="C132" s="5" t="s">
        <v>13</v>
      </c>
      <c r="D132" s="52">
        <v>4.0149999999999997</v>
      </c>
      <c r="E132" s="140"/>
      <c r="F132" s="31"/>
      <c r="G132" s="140">
        <f t="shared" si="21"/>
        <v>4.0149999999999997</v>
      </c>
      <c r="H132" s="140">
        <v>0</v>
      </c>
      <c r="I132" s="140">
        <f t="shared" si="41"/>
        <v>10.5</v>
      </c>
      <c r="J132" s="140">
        <f t="shared" si="22"/>
        <v>6.4850000000000003</v>
      </c>
      <c r="K132" s="19" t="s">
        <v>153</v>
      </c>
      <c r="L132" s="63"/>
      <c r="M132" s="52"/>
      <c r="N132" s="52">
        <f t="shared" si="32"/>
        <v>4.0149999999999997</v>
      </c>
      <c r="O132" s="140">
        <f t="shared" si="24"/>
        <v>0</v>
      </c>
      <c r="P132" s="145">
        <f t="shared" si="24"/>
        <v>0</v>
      </c>
      <c r="Q132" s="140">
        <f t="shared" si="27"/>
        <v>4.0149999999999997</v>
      </c>
      <c r="R132" s="140">
        <v>0</v>
      </c>
      <c r="S132" s="140">
        <f t="shared" si="25"/>
        <v>10.5</v>
      </c>
      <c r="T132" s="140">
        <f t="shared" si="26"/>
        <v>6.4850000000000003</v>
      </c>
      <c r="U132" s="140" t="s">
        <v>153</v>
      </c>
      <c r="V132" s="45"/>
    </row>
    <row r="133" spans="1:22">
      <c r="A133" s="46">
        <v>33</v>
      </c>
      <c r="B133" s="4" t="s">
        <v>114</v>
      </c>
      <c r="C133" s="5" t="s">
        <v>138</v>
      </c>
      <c r="D133" s="52">
        <v>1.05</v>
      </c>
      <c r="E133" s="140"/>
      <c r="F133" s="31"/>
      <c r="G133" s="140">
        <f t="shared" si="21"/>
        <v>1.05</v>
      </c>
      <c r="H133" s="140">
        <v>0</v>
      </c>
      <c r="I133" s="140">
        <f t="shared" ref="I133:I136" si="42">2.5*1.05</f>
        <v>2.625</v>
      </c>
      <c r="J133" s="140">
        <f t="shared" si="22"/>
        <v>1.575</v>
      </c>
      <c r="K133" s="19" t="s">
        <v>153</v>
      </c>
      <c r="L133" s="63"/>
      <c r="M133" s="52"/>
      <c r="N133" s="52">
        <f t="shared" si="32"/>
        <v>1.05</v>
      </c>
      <c r="O133" s="140">
        <f t="shared" si="24"/>
        <v>0</v>
      </c>
      <c r="P133" s="145">
        <f t="shared" si="24"/>
        <v>0</v>
      </c>
      <c r="Q133" s="140">
        <f t="shared" si="27"/>
        <v>1.05</v>
      </c>
      <c r="R133" s="140">
        <v>0</v>
      </c>
      <c r="S133" s="140">
        <f t="shared" si="25"/>
        <v>2.625</v>
      </c>
      <c r="T133" s="140">
        <f t="shared" si="26"/>
        <v>1.575</v>
      </c>
      <c r="U133" s="140" t="s">
        <v>153</v>
      </c>
      <c r="V133" s="45"/>
    </row>
    <row r="134" spans="1:22">
      <c r="A134" s="46">
        <v>34</v>
      </c>
      <c r="B134" s="4" t="s">
        <v>115</v>
      </c>
      <c r="C134" s="5" t="s">
        <v>15</v>
      </c>
      <c r="D134" s="52">
        <v>0.125</v>
      </c>
      <c r="E134" s="140"/>
      <c r="F134" s="31"/>
      <c r="G134" s="140">
        <f t="shared" si="21"/>
        <v>0.125</v>
      </c>
      <c r="H134" s="140">
        <v>0</v>
      </c>
      <c r="I134" s="140">
        <f t="shared" si="42"/>
        <v>2.625</v>
      </c>
      <c r="J134" s="140">
        <f t="shared" si="22"/>
        <v>2.5</v>
      </c>
      <c r="K134" s="19" t="s">
        <v>153</v>
      </c>
      <c r="L134" s="63"/>
      <c r="M134" s="52"/>
      <c r="N134" s="52">
        <f t="shared" si="32"/>
        <v>0.125</v>
      </c>
      <c r="O134" s="140">
        <f t="shared" si="24"/>
        <v>0</v>
      </c>
      <c r="P134" s="145">
        <f t="shared" si="24"/>
        <v>0</v>
      </c>
      <c r="Q134" s="140">
        <f t="shared" si="27"/>
        <v>0.125</v>
      </c>
      <c r="R134" s="140">
        <v>0</v>
      </c>
      <c r="S134" s="140">
        <f t="shared" si="25"/>
        <v>2.625</v>
      </c>
      <c r="T134" s="140">
        <f t="shared" si="26"/>
        <v>2.5</v>
      </c>
      <c r="U134" s="140" t="s">
        <v>153</v>
      </c>
      <c r="V134" s="45"/>
    </row>
    <row r="135" spans="1:22">
      <c r="A135" s="46">
        <v>35</v>
      </c>
      <c r="B135" s="4" t="s">
        <v>116</v>
      </c>
      <c r="C135" s="5" t="s">
        <v>15</v>
      </c>
      <c r="D135" s="52">
        <v>0.45500000000000002</v>
      </c>
      <c r="E135" s="140"/>
      <c r="F135" s="31"/>
      <c r="G135" s="140">
        <f t="shared" si="21"/>
        <v>0.45500000000000002</v>
      </c>
      <c r="H135" s="140">
        <v>0</v>
      </c>
      <c r="I135" s="140">
        <f t="shared" si="42"/>
        <v>2.625</v>
      </c>
      <c r="J135" s="140">
        <f t="shared" si="22"/>
        <v>2.17</v>
      </c>
      <c r="K135" s="19" t="s">
        <v>153</v>
      </c>
      <c r="L135" s="63"/>
      <c r="M135" s="52"/>
      <c r="N135" s="52">
        <f t="shared" si="32"/>
        <v>0.45500000000000002</v>
      </c>
      <c r="O135" s="140">
        <f t="shared" si="24"/>
        <v>0</v>
      </c>
      <c r="P135" s="145">
        <f t="shared" si="24"/>
        <v>0</v>
      </c>
      <c r="Q135" s="140">
        <f t="shared" si="27"/>
        <v>0.45500000000000002</v>
      </c>
      <c r="R135" s="140">
        <v>0</v>
      </c>
      <c r="S135" s="140">
        <f t="shared" si="25"/>
        <v>2.625</v>
      </c>
      <c r="T135" s="140">
        <f t="shared" si="26"/>
        <v>2.17</v>
      </c>
      <c r="U135" s="140" t="s">
        <v>153</v>
      </c>
      <c r="V135" s="45"/>
    </row>
    <row r="136" spans="1:22">
      <c r="A136" s="46">
        <v>36</v>
      </c>
      <c r="B136" s="4" t="s">
        <v>117</v>
      </c>
      <c r="C136" s="5" t="s">
        <v>15</v>
      </c>
      <c r="D136" s="52">
        <v>0.4</v>
      </c>
      <c r="E136" s="140"/>
      <c r="F136" s="31"/>
      <c r="G136" s="140">
        <f t="shared" si="21"/>
        <v>0.4</v>
      </c>
      <c r="H136" s="140">
        <v>0</v>
      </c>
      <c r="I136" s="140">
        <f t="shared" si="42"/>
        <v>2.625</v>
      </c>
      <c r="J136" s="140">
        <f t="shared" si="22"/>
        <v>2.2250000000000001</v>
      </c>
      <c r="K136" s="19" t="s">
        <v>153</v>
      </c>
      <c r="L136" s="63"/>
      <c r="M136" s="52"/>
      <c r="N136" s="52">
        <f t="shared" si="32"/>
        <v>0.4</v>
      </c>
      <c r="O136" s="140">
        <f t="shared" si="24"/>
        <v>0</v>
      </c>
      <c r="P136" s="145">
        <f t="shared" si="24"/>
        <v>0</v>
      </c>
      <c r="Q136" s="140">
        <f t="shared" si="27"/>
        <v>0.4</v>
      </c>
      <c r="R136" s="140">
        <v>0</v>
      </c>
      <c r="S136" s="140">
        <f t="shared" si="25"/>
        <v>2.625</v>
      </c>
      <c r="T136" s="140">
        <f t="shared" si="26"/>
        <v>2.2250000000000001</v>
      </c>
      <c r="U136" s="140" t="s">
        <v>153</v>
      </c>
      <c r="V136" s="45"/>
    </row>
    <row r="137" spans="1:22">
      <c r="A137" s="46">
        <v>37</v>
      </c>
      <c r="B137" s="4" t="s">
        <v>118</v>
      </c>
      <c r="C137" s="5" t="s">
        <v>13</v>
      </c>
      <c r="D137" s="52">
        <v>5.1349999999999998</v>
      </c>
      <c r="E137" s="140"/>
      <c r="F137" s="31"/>
      <c r="G137" s="140">
        <f t="shared" si="21"/>
        <v>5.1349999999999998</v>
      </c>
      <c r="H137" s="140">
        <v>0</v>
      </c>
      <c r="I137" s="140">
        <f>10*1.05</f>
        <v>10.5</v>
      </c>
      <c r="J137" s="140">
        <f t="shared" si="22"/>
        <v>5.3650000000000002</v>
      </c>
      <c r="K137" s="19" t="s">
        <v>153</v>
      </c>
      <c r="L137" s="63"/>
      <c r="M137" s="52"/>
      <c r="N137" s="52">
        <f t="shared" si="32"/>
        <v>5.1349999999999998</v>
      </c>
      <c r="O137" s="140">
        <f t="shared" si="24"/>
        <v>0</v>
      </c>
      <c r="P137" s="145">
        <f t="shared" si="24"/>
        <v>0</v>
      </c>
      <c r="Q137" s="140">
        <f t="shared" si="27"/>
        <v>5.1349999999999998</v>
      </c>
      <c r="R137" s="140">
        <v>0</v>
      </c>
      <c r="S137" s="140">
        <f t="shared" si="25"/>
        <v>10.5</v>
      </c>
      <c r="T137" s="140">
        <f t="shared" si="26"/>
        <v>5.3650000000000002</v>
      </c>
      <c r="U137" s="140" t="s">
        <v>153</v>
      </c>
      <c r="V137" s="45"/>
    </row>
    <row r="138" spans="1:22">
      <c r="A138" s="46">
        <v>38</v>
      </c>
      <c r="B138" s="4" t="s">
        <v>119</v>
      </c>
      <c r="C138" s="5" t="s">
        <v>140</v>
      </c>
      <c r="D138" s="52">
        <v>2.4369999999999998</v>
      </c>
      <c r="E138" s="140"/>
      <c r="F138" s="31"/>
      <c r="G138" s="140">
        <f t="shared" si="21"/>
        <v>2.4369999999999998</v>
      </c>
      <c r="H138" s="140">
        <v>0</v>
      </c>
      <c r="I138" s="54">
        <f>6.3*1.05</f>
        <v>6.6150000000000002</v>
      </c>
      <c r="J138" s="140">
        <f t="shared" si="22"/>
        <v>4.1780000000000008</v>
      </c>
      <c r="K138" s="19" t="s">
        <v>153</v>
      </c>
      <c r="L138" s="63"/>
      <c r="M138" s="52"/>
      <c r="N138" s="52">
        <f t="shared" si="32"/>
        <v>2.4369999999999998</v>
      </c>
      <c r="O138" s="140">
        <f t="shared" si="24"/>
        <v>0</v>
      </c>
      <c r="P138" s="145">
        <f t="shared" si="24"/>
        <v>0</v>
      </c>
      <c r="Q138" s="140">
        <f t="shared" si="27"/>
        <v>2.4369999999999998</v>
      </c>
      <c r="R138" s="140">
        <v>0</v>
      </c>
      <c r="S138" s="140">
        <f t="shared" si="25"/>
        <v>6.6150000000000002</v>
      </c>
      <c r="T138" s="140">
        <f t="shared" si="26"/>
        <v>4.1780000000000008</v>
      </c>
      <c r="U138" s="140" t="s">
        <v>153</v>
      </c>
      <c r="V138" s="45"/>
    </row>
    <row r="139" spans="1:22">
      <c r="A139" s="46">
        <v>39</v>
      </c>
      <c r="B139" s="4" t="s">
        <v>120</v>
      </c>
      <c r="C139" s="5" t="s">
        <v>15</v>
      </c>
      <c r="D139" s="52">
        <v>0.55000000000000004</v>
      </c>
      <c r="E139" s="140"/>
      <c r="F139" s="31"/>
      <c r="G139" s="140">
        <f t="shared" si="21"/>
        <v>0.55000000000000004</v>
      </c>
      <c r="H139" s="140">
        <v>0</v>
      </c>
      <c r="I139" s="140">
        <f>2.5*1.05</f>
        <v>2.625</v>
      </c>
      <c r="J139" s="140">
        <f t="shared" si="22"/>
        <v>2.0750000000000002</v>
      </c>
      <c r="K139" s="19" t="s">
        <v>153</v>
      </c>
      <c r="L139" s="63"/>
      <c r="M139" s="52"/>
      <c r="N139" s="52">
        <f t="shared" si="32"/>
        <v>0.55000000000000004</v>
      </c>
      <c r="O139" s="140">
        <f t="shared" si="24"/>
        <v>0</v>
      </c>
      <c r="P139" s="145">
        <f t="shared" si="24"/>
        <v>0</v>
      </c>
      <c r="Q139" s="140">
        <f t="shared" si="27"/>
        <v>0.55000000000000004</v>
      </c>
      <c r="R139" s="140">
        <v>0</v>
      </c>
      <c r="S139" s="140">
        <f t="shared" si="25"/>
        <v>2.625</v>
      </c>
      <c r="T139" s="140">
        <f t="shared" si="26"/>
        <v>2.0750000000000002</v>
      </c>
      <c r="U139" s="140" t="s">
        <v>153</v>
      </c>
      <c r="V139" s="45"/>
    </row>
    <row r="140" spans="1:22">
      <c r="A140" s="46">
        <v>40</v>
      </c>
      <c r="B140" s="4" t="s">
        <v>121</v>
      </c>
      <c r="C140" s="5" t="s">
        <v>15</v>
      </c>
      <c r="D140" s="52">
        <v>0.56000000000000005</v>
      </c>
      <c r="E140" s="140"/>
      <c r="F140" s="31"/>
      <c r="G140" s="140">
        <f t="shared" si="21"/>
        <v>0.56000000000000005</v>
      </c>
      <c r="H140" s="140">
        <v>0</v>
      </c>
      <c r="I140" s="140">
        <f>2.5*1.05</f>
        <v>2.625</v>
      </c>
      <c r="J140" s="140">
        <f t="shared" si="22"/>
        <v>2.0649999999999999</v>
      </c>
      <c r="K140" s="19" t="s">
        <v>153</v>
      </c>
      <c r="L140" s="63"/>
      <c r="M140" s="52"/>
      <c r="N140" s="52">
        <f t="shared" si="32"/>
        <v>0.56000000000000005</v>
      </c>
      <c r="O140" s="140">
        <f t="shared" si="24"/>
        <v>0</v>
      </c>
      <c r="P140" s="145">
        <f t="shared" si="24"/>
        <v>0</v>
      </c>
      <c r="Q140" s="140">
        <f t="shared" si="27"/>
        <v>0.56000000000000005</v>
      </c>
      <c r="R140" s="140">
        <v>0</v>
      </c>
      <c r="S140" s="140">
        <f t="shared" si="25"/>
        <v>2.625</v>
      </c>
      <c r="T140" s="140">
        <f t="shared" si="26"/>
        <v>2.0649999999999999</v>
      </c>
      <c r="U140" s="140" t="s">
        <v>153</v>
      </c>
      <c r="V140" s="45"/>
    </row>
    <row r="141" spans="1:22">
      <c r="A141" s="46">
        <v>41</v>
      </c>
      <c r="B141" s="4" t="s">
        <v>122</v>
      </c>
      <c r="C141" s="5" t="s">
        <v>15</v>
      </c>
      <c r="D141" s="52">
        <v>0.36</v>
      </c>
      <c r="E141" s="140"/>
      <c r="F141" s="31"/>
      <c r="G141" s="140">
        <f t="shared" si="21"/>
        <v>0.36</v>
      </c>
      <c r="H141" s="140">
        <v>0</v>
      </c>
      <c r="I141" s="140">
        <f>2.5*1.05</f>
        <v>2.625</v>
      </c>
      <c r="J141" s="140">
        <f t="shared" si="22"/>
        <v>2.2650000000000001</v>
      </c>
      <c r="K141" s="19" t="s">
        <v>153</v>
      </c>
      <c r="L141" s="63"/>
      <c r="M141" s="52"/>
      <c r="N141" s="52">
        <f t="shared" si="32"/>
        <v>0.36</v>
      </c>
      <c r="O141" s="140">
        <f t="shared" si="24"/>
        <v>0</v>
      </c>
      <c r="P141" s="145">
        <f t="shared" si="24"/>
        <v>0</v>
      </c>
      <c r="Q141" s="140">
        <f t="shared" si="27"/>
        <v>0.36</v>
      </c>
      <c r="R141" s="140">
        <v>0</v>
      </c>
      <c r="S141" s="140">
        <f t="shared" si="25"/>
        <v>2.625</v>
      </c>
      <c r="T141" s="140">
        <f t="shared" si="26"/>
        <v>2.2650000000000001</v>
      </c>
      <c r="U141" s="140" t="s">
        <v>153</v>
      </c>
      <c r="V141" s="45"/>
    </row>
    <row r="142" spans="1:22">
      <c r="A142" s="46">
        <v>42</v>
      </c>
      <c r="B142" s="4" t="s">
        <v>123</v>
      </c>
      <c r="C142" s="5" t="s">
        <v>141</v>
      </c>
      <c r="D142" s="52">
        <v>0.28000000000000003</v>
      </c>
      <c r="E142" s="140"/>
      <c r="F142" s="31"/>
      <c r="G142" s="140">
        <f t="shared" si="21"/>
        <v>0.28000000000000003</v>
      </c>
      <c r="H142" s="140">
        <v>0</v>
      </c>
      <c r="I142" s="140">
        <f>1*1.05</f>
        <v>1.05</v>
      </c>
      <c r="J142" s="140">
        <f t="shared" si="22"/>
        <v>0.77</v>
      </c>
      <c r="K142" s="19" t="s">
        <v>153</v>
      </c>
      <c r="L142" s="63"/>
      <c r="M142" s="52"/>
      <c r="N142" s="52">
        <f t="shared" si="32"/>
        <v>0.28000000000000003</v>
      </c>
      <c r="O142" s="140">
        <f t="shared" si="24"/>
        <v>0</v>
      </c>
      <c r="P142" s="145">
        <f t="shared" si="24"/>
        <v>0</v>
      </c>
      <c r="Q142" s="140">
        <f t="shared" si="27"/>
        <v>0.28000000000000003</v>
      </c>
      <c r="R142" s="140">
        <v>0</v>
      </c>
      <c r="S142" s="140">
        <f t="shared" si="25"/>
        <v>1.05</v>
      </c>
      <c r="T142" s="140">
        <f t="shared" si="26"/>
        <v>0.77</v>
      </c>
      <c r="U142" s="140" t="s">
        <v>153</v>
      </c>
      <c r="V142" s="45"/>
    </row>
    <row r="143" spans="1:22">
      <c r="A143" s="46">
        <v>43</v>
      </c>
      <c r="B143" s="4" t="s">
        <v>124</v>
      </c>
      <c r="C143" s="5" t="s">
        <v>142</v>
      </c>
      <c r="D143" s="52">
        <v>0.7</v>
      </c>
      <c r="E143" s="140"/>
      <c r="F143" s="31"/>
      <c r="G143" s="140">
        <f t="shared" si="21"/>
        <v>0.7</v>
      </c>
      <c r="H143" s="140">
        <v>0</v>
      </c>
      <c r="I143" s="140">
        <f>1*1.05</f>
        <v>1.05</v>
      </c>
      <c r="J143" s="140">
        <f t="shared" si="22"/>
        <v>0.35000000000000009</v>
      </c>
      <c r="K143" s="19" t="s">
        <v>153</v>
      </c>
      <c r="L143" s="63"/>
      <c r="M143" s="52"/>
      <c r="N143" s="52">
        <f t="shared" si="32"/>
        <v>0.7</v>
      </c>
      <c r="O143" s="140">
        <f t="shared" si="24"/>
        <v>0</v>
      </c>
      <c r="P143" s="145">
        <f t="shared" si="24"/>
        <v>0</v>
      </c>
      <c r="Q143" s="140">
        <f t="shared" si="27"/>
        <v>0.7</v>
      </c>
      <c r="R143" s="140">
        <v>0</v>
      </c>
      <c r="S143" s="140">
        <f t="shared" si="25"/>
        <v>1.05</v>
      </c>
      <c r="T143" s="140">
        <f t="shared" si="26"/>
        <v>0.35000000000000009</v>
      </c>
      <c r="U143" s="140" t="s">
        <v>153</v>
      </c>
      <c r="V143" s="45"/>
    </row>
    <row r="144" spans="1:22">
      <c r="A144" s="46">
        <v>44</v>
      </c>
      <c r="B144" s="4" t="s">
        <v>125</v>
      </c>
      <c r="C144" s="5" t="s">
        <v>142</v>
      </c>
      <c r="D144" s="52">
        <v>0.08</v>
      </c>
      <c r="E144" s="140"/>
      <c r="F144" s="31"/>
      <c r="G144" s="140">
        <f t="shared" si="21"/>
        <v>0.08</v>
      </c>
      <c r="H144" s="140">
        <v>0</v>
      </c>
      <c r="I144" s="140">
        <f>1*1.05</f>
        <v>1.05</v>
      </c>
      <c r="J144" s="140">
        <f t="shared" si="22"/>
        <v>0.97000000000000008</v>
      </c>
      <c r="K144" s="19" t="s">
        <v>153</v>
      </c>
      <c r="L144" s="63"/>
      <c r="M144" s="52"/>
      <c r="N144" s="52">
        <f t="shared" si="32"/>
        <v>0.08</v>
      </c>
      <c r="O144" s="140">
        <f t="shared" si="24"/>
        <v>0</v>
      </c>
      <c r="P144" s="145">
        <f t="shared" si="24"/>
        <v>0</v>
      </c>
      <c r="Q144" s="140">
        <f t="shared" si="27"/>
        <v>0.08</v>
      </c>
      <c r="R144" s="140">
        <v>0</v>
      </c>
      <c r="S144" s="140">
        <f t="shared" si="25"/>
        <v>1.05</v>
      </c>
      <c r="T144" s="140">
        <f t="shared" si="26"/>
        <v>0.97000000000000008</v>
      </c>
      <c r="U144" s="140" t="s">
        <v>153</v>
      </c>
      <c r="V144" s="45"/>
    </row>
    <row r="145" spans="1:22" ht="30">
      <c r="A145" s="46">
        <v>45</v>
      </c>
      <c r="B145" s="4" t="s">
        <v>126</v>
      </c>
      <c r="C145" s="5" t="s">
        <v>12</v>
      </c>
      <c r="D145" s="52">
        <v>0</v>
      </c>
      <c r="E145" s="140"/>
      <c r="F145" s="31"/>
      <c r="G145" s="140">
        <f t="shared" si="21"/>
        <v>0</v>
      </c>
      <c r="H145" s="140">
        <v>0</v>
      </c>
      <c r="I145" s="140">
        <f>16*1.05</f>
        <v>16.8</v>
      </c>
      <c r="J145" s="140">
        <f t="shared" si="22"/>
        <v>16.8</v>
      </c>
      <c r="K145" s="19" t="s">
        <v>153</v>
      </c>
      <c r="L145" s="63"/>
      <c r="M145" s="52"/>
      <c r="N145" s="52">
        <f t="shared" si="32"/>
        <v>0</v>
      </c>
      <c r="O145" s="140">
        <f t="shared" si="24"/>
        <v>0</v>
      </c>
      <c r="P145" s="145">
        <f t="shared" si="24"/>
        <v>0</v>
      </c>
      <c r="Q145" s="140">
        <f t="shared" si="27"/>
        <v>0</v>
      </c>
      <c r="R145" s="140">
        <v>0</v>
      </c>
      <c r="S145" s="140">
        <f t="shared" si="25"/>
        <v>16.8</v>
      </c>
      <c r="T145" s="140">
        <f t="shared" si="26"/>
        <v>16.8</v>
      </c>
      <c r="U145" s="140" t="s">
        <v>153</v>
      </c>
      <c r="V145" s="45"/>
    </row>
    <row r="146" spans="1:22">
      <c r="A146" s="46">
        <v>46</v>
      </c>
      <c r="B146" s="4" t="s">
        <v>127</v>
      </c>
      <c r="C146" s="5" t="s">
        <v>138</v>
      </c>
      <c r="D146" s="52">
        <v>0.42299999999999999</v>
      </c>
      <c r="E146" s="140"/>
      <c r="F146" s="31"/>
      <c r="G146" s="140">
        <f t="shared" si="21"/>
        <v>0.42299999999999999</v>
      </c>
      <c r="H146" s="140">
        <v>0</v>
      </c>
      <c r="I146" s="140">
        <f>2.5*1.05</f>
        <v>2.625</v>
      </c>
      <c r="J146" s="140">
        <f t="shared" si="22"/>
        <v>2.202</v>
      </c>
      <c r="K146" s="19" t="s">
        <v>153</v>
      </c>
      <c r="L146" s="63"/>
      <c r="M146" s="52"/>
      <c r="N146" s="52">
        <f t="shared" si="32"/>
        <v>0.42299999999999999</v>
      </c>
      <c r="O146" s="140">
        <f t="shared" si="24"/>
        <v>0</v>
      </c>
      <c r="P146" s="145">
        <f t="shared" si="24"/>
        <v>0</v>
      </c>
      <c r="Q146" s="140">
        <f t="shared" si="27"/>
        <v>0.42299999999999999</v>
      </c>
      <c r="R146" s="140">
        <v>0</v>
      </c>
      <c r="S146" s="140">
        <f t="shared" si="25"/>
        <v>2.625</v>
      </c>
      <c r="T146" s="140">
        <f t="shared" si="26"/>
        <v>2.202</v>
      </c>
      <c r="U146" s="140" t="s">
        <v>153</v>
      </c>
      <c r="V146" s="45"/>
    </row>
    <row r="147" spans="1:22">
      <c r="A147" s="46">
        <v>47</v>
      </c>
      <c r="B147" s="4" t="s">
        <v>128</v>
      </c>
      <c r="C147" s="5" t="s">
        <v>15</v>
      </c>
      <c r="D147" s="52">
        <v>0.34200000000000003</v>
      </c>
      <c r="E147" s="140"/>
      <c r="F147" s="31"/>
      <c r="G147" s="140">
        <f t="shared" si="21"/>
        <v>0.34200000000000003</v>
      </c>
      <c r="H147" s="140">
        <v>0</v>
      </c>
      <c r="I147" s="140">
        <f>2.5*1.05</f>
        <v>2.625</v>
      </c>
      <c r="J147" s="140">
        <f t="shared" si="22"/>
        <v>2.2829999999999999</v>
      </c>
      <c r="K147" s="19" t="s">
        <v>153</v>
      </c>
      <c r="L147" s="63"/>
      <c r="M147" s="52"/>
      <c r="N147" s="52">
        <f t="shared" si="32"/>
        <v>0.34200000000000003</v>
      </c>
      <c r="O147" s="140">
        <f t="shared" si="24"/>
        <v>0</v>
      </c>
      <c r="P147" s="145">
        <f t="shared" si="24"/>
        <v>0</v>
      </c>
      <c r="Q147" s="140">
        <f t="shared" si="27"/>
        <v>0.34200000000000003</v>
      </c>
      <c r="R147" s="140">
        <v>0</v>
      </c>
      <c r="S147" s="140">
        <f t="shared" si="25"/>
        <v>2.625</v>
      </c>
      <c r="T147" s="140">
        <f t="shared" si="26"/>
        <v>2.2829999999999999</v>
      </c>
      <c r="U147" s="140" t="s">
        <v>153</v>
      </c>
      <c r="V147" s="45"/>
    </row>
    <row r="148" spans="1:22">
      <c r="A148" s="46">
        <v>48</v>
      </c>
      <c r="B148" s="4" t="s">
        <v>129</v>
      </c>
      <c r="C148" s="5" t="s">
        <v>15</v>
      </c>
      <c r="D148" s="52">
        <v>1.18</v>
      </c>
      <c r="E148" s="140"/>
      <c r="F148" s="31"/>
      <c r="G148" s="140">
        <f t="shared" si="21"/>
        <v>1.18</v>
      </c>
      <c r="H148" s="140">
        <v>0</v>
      </c>
      <c r="I148" s="140">
        <f>2.5*1.05</f>
        <v>2.625</v>
      </c>
      <c r="J148" s="140">
        <f t="shared" si="22"/>
        <v>1.4450000000000001</v>
      </c>
      <c r="K148" s="19" t="s">
        <v>153</v>
      </c>
      <c r="L148" s="63"/>
      <c r="M148" s="52"/>
      <c r="N148" s="52">
        <f t="shared" si="32"/>
        <v>1.18</v>
      </c>
      <c r="O148" s="140">
        <f t="shared" si="24"/>
        <v>0</v>
      </c>
      <c r="P148" s="145">
        <f t="shared" si="24"/>
        <v>0</v>
      </c>
      <c r="Q148" s="140">
        <f t="shared" si="27"/>
        <v>1.18</v>
      </c>
      <c r="R148" s="140">
        <v>0</v>
      </c>
      <c r="S148" s="140">
        <f t="shared" si="25"/>
        <v>2.625</v>
      </c>
      <c r="T148" s="140">
        <f t="shared" si="26"/>
        <v>1.4450000000000001</v>
      </c>
      <c r="U148" s="140" t="s">
        <v>153</v>
      </c>
      <c r="V148" s="45"/>
    </row>
    <row r="149" spans="1:22">
      <c r="A149" s="46">
        <v>49</v>
      </c>
      <c r="B149" s="4" t="s">
        <v>130</v>
      </c>
      <c r="C149" s="5" t="s">
        <v>13</v>
      </c>
      <c r="D149" s="52">
        <v>8.1050000000000004</v>
      </c>
      <c r="E149" s="140"/>
      <c r="F149" s="31"/>
      <c r="G149" s="140">
        <f t="shared" si="21"/>
        <v>8.1050000000000004</v>
      </c>
      <c r="H149" s="140">
        <v>0</v>
      </c>
      <c r="I149" s="54">
        <f t="shared" ref="I149:I150" si="43">10*1.05</f>
        <v>10.5</v>
      </c>
      <c r="J149" s="140">
        <f t="shared" si="22"/>
        <v>2.3949999999999996</v>
      </c>
      <c r="K149" s="19" t="s">
        <v>153</v>
      </c>
      <c r="L149" s="63"/>
      <c r="M149" s="52"/>
      <c r="N149" s="52">
        <f t="shared" si="32"/>
        <v>8.1050000000000004</v>
      </c>
      <c r="O149" s="140">
        <f t="shared" si="24"/>
        <v>0</v>
      </c>
      <c r="P149" s="145">
        <f t="shared" si="24"/>
        <v>0</v>
      </c>
      <c r="Q149" s="140">
        <f t="shared" si="27"/>
        <v>8.1050000000000004</v>
      </c>
      <c r="R149" s="140">
        <v>0</v>
      </c>
      <c r="S149" s="140">
        <f t="shared" si="25"/>
        <v>10.5</v>
      </c>
      <c r="T149" s="140">
        <f t="shared" si="26"/>
        <v>2.3949999999999996</v>
      </c>
      <c r="U149" s="140" t="s">
        <v>153</v>
      </c>
      <c r="V149" s="45"/>
    </row>
    <row r="150" spans="1:22">
      <c r="A150" s="46">
        <v>50</v>
      </c>
      <c r="B150" s="4" t="s">
        <v>131</v>
      </c>
      <c r="C150" s="5" t="s">
        <v>13</v>
      </c>
      <c r="D150" s="52">
        <v>2.2549999999999999</v>
      </c>
      <c r="E150" s="140"/>
      <c r="F150" s="31"/>
      <c r="G150" s="140">
        <f t="shared" si="21"/>
        <v>2.2549999999999999</v>
      </c>
      <c r="H150" s="140">
        <v>0</v>
      </c>
      <c r="I150" s="54">
        <f t="shared" si="43"/>
        <v>10.5</v>
      </c>
      <c r="J150" s="140">
        <f t="shared" si="22"/>
        <v>8.245000000000001</v>
      </c>
      <c r="K150" s="19" t="s">
        <v>153</v>
      </c>
      <c r="L150" s="63"/>
      <c r="M150" s="52"/>
      <c r="N150" s="52">
        <f t="shared" si="32"/>
        <v>2.2549999999999999</v>
      </c>
      <c r="O150" s="140">
        <f t="shared" si="24"/>
        <v>0</v>
      </c>
      <c r="P150" s="145">
        <f t="shared" si="24"/>
        <v>0</v>
      </c>
      <c r="Q150" s="140">
        <f t="shared" si="27"/>
        <v>2.2549999999999999</v>
      </c>
      <c r="R150" s="140">
        <v>0</v>
      </c>
      <c r="S150" s="140">
        <f t="shared" si="25"/>
        <v>10.5</v>
      </c>
      <c r="T150" s="140">
        <f t="shared" si="26"/>
        <v>8.245000000000001</v>
      </c>
      <c r="U150" s="140" t="s">
        <v>153</v>
      </c>
      <c r="V150" s="45"/>
    </row>
    <row r="151" spans="1:22">
      <c r="A151" s="46">
        <v>51</v>
      </c>
      <c r="B151" s="4" t="s">
        <v>132</v>
      </c>
      <c r="C151" s="5" t="s">
        <v>16</v>
      </c>
      <c r="D151" s="52">
        <v>0.84</v>
      </c>
      <c r="E151" s="140"/>
      <c r="F151" s="31"/>
      <c r="G151" s="140">
        <f t="shared" si="21"/>
        <v>0.84</v>
      </c>
      <c r="H151" s="140">
        <v>0</v>
      </c>
      <c r="I151" s="140">
        <f>6.3*1.05</f>
        <v>6.6150000000000002</v>
      </c>
      <c r="J151" s="140">
        <f t="shared" si="22"/>
        <v>5.7750000000000004</v>
      </c>
      <c r="K151" s="19" t="s">
        <v>153</v>
      </c>
      <c r="L151" s="63"/>
      <c r="M151" s="52"/>
      <c r="N151" s="52">
        <f t="shared" si="32"/>
        <v>0.84</v>
      </c>
      <c r="O151" s="140">
        <f t="shared" si="24"/>
        <v>0</v>
      </c>
      <c r="P151" s="145">
        <f t="shared" si="24"/>
        <v>0</v>
      </c>
      <c r="Q151" s="140">
        <f t="shared" si="27"/>
        <v>0.84</v>
      </c>
      <c r="R151" s="140">
        <v>0</v>
      </c>
      <c r="S151" s="140">
        <f t="shared" si="25"/>
        <v>6.6150000000000002</v>
      </c>
      <c r="T151" s="140">
        <f t="shared" si="26"/>
        <v>5.7750000000000004</v>
      </c>
      <c r="U151" s="140" t="s">
        <v>153</v>
      </c>
      <c r="V151" s="45"/>
    </row>
    <row r="152" spans="1:22">
      <c r="A152" s="46">
        <v>52</v>
      </c>
      <c r="B152" s="4" t="s">
        <v>133</v>
      </c>
      <c r="C152" s="5" t="s">
        <v>17</v>
      </c>
      <c r="D152" s="52">
        <v>0.13800000000000001</v>
      </c>
      <c r="E152" s="140"/>
      <c r="F152" s="31"/>
      <c r="G152" s="140">
        <f t="shared" si="21"/>
        <v>0.13800000000000001</v>
      </c>
      <c r="H152" s="140">
        <v>0</v>
      </c>
      <c r="I152" s="52">
        <f>1.6*1.05</f>
        <v>1.6800000000000002</v>
      </c>
      <c r="J152" s="140">
        <f t="shared" si="22"/>
        <v>1.5420000000000003</v>
      </c>
      <c r="K152" s="19" t="s">
        <v>153</v>
      </c>
      <c r="L152" s="63"/>
      <c r="M152" s="52"/>
      <c r="N152" s="52">
        <f t="shared" si="32"/>
        <v>0.13800000000000001</v>
      </c>
      <c r="O152" s="140">
        <f t="shared" si="24"/>
        <v>0</v>
      </c>
      <c r="P152" s="145">
        <f t="shared" si="24"/>
        <v>0</v>
      </c>
      <c r="Q152" s="140">
        <f t="shared" si="27"/>
        <v>0.13800000000000001</v>
      </c>
      <c r="R152" s="140">
        <v>0</v>
      </c>
      <c r="S152" s="140">
        <f t="shared" si="25"/>
        <v>1.6800000000000002</v>
      </c>
      <c r="T152" s="140">
        <f t="shared" si="26"/>
        <v>1.5420000000000003</v>
      </c>
      <c r="U152" s="140" t="s">
        <v>153</v>
      </c>
      <c r="V152" s="45"/>
    </row>
    <row r="153" spans="1:22" ht="60">
      <c r="A153" s="66">
        <v>53</v>
      </c>
      <c r="B153" s="142" t="s">
        <v>134</v>
      </c>
      <c r="C153" s="42" t="s">
        <v>143</v>
      </c>
      <c r="D153" s="139">
        <v>1.26</v>
      </c>
      <c r="E153" s="139"/>
      <c r="F153" s="144"/>
      <c r="G153" s="139">
        <f t="shared" si="21"/>
        <v>1.26</v>
      </c>
      <c r="H153" s="139">
        <v>0</v>
      </c>
      <c r="I153" s="139">
        <f>1.6*1.05</f>
        <v>1.6800000000000002</v>
      </c>
      <c r="J153" s="139">
        <f t="shared" si="22"/>
        <v>0.42000000000000015</v>
      </c>
      <c r="K153" s="143" t="s">
        <v>1112</v>
      </c>
      <c r="L153" s="141"/>
      <c r="M153" s="139"/>
      <c r="N153" s="139">
        <f t="shared" si="32"/>
        <v>1.26</v>
      </c>
      <c r="O153" s="139">
        <f t="shared" si="24"/>
        <v>0</v>
      </c>
      <c r="P153" s="144">
        <f t="shared" si="24"/>
        <v>0</v>
      </c>
      <c r="Q153" s="139">
        <f t="shared" si="27"/>
        <v>1.26</v>
      </c>
      <c r="R153" s="139">
        <v>0</v>
      </c>
      <c r="S153" s="139">
        <f t="shared" si="25"/>
        <v>1.6800000000000002</v>
      </c>
      <c r="T153" s="139">
        <f t="shared" si="26"/>
        <v>0.42000000000000015</v>
      </c>
      <c r="U153" s="143" t="s">
        <v>1112</v>
      </c>
      <c r="V153" s="45"/>
    </row>
    <row r="154" spans="1:22">
      <c r="A154" s="46">
        <v>54</v>
      </c>
      <c r="B154" s="4" t="s">
        <v>136</v>
      </c>
      <c r="C154" s="5" t="s">
        <v>13</v>
      </c>
      <c r="D154" s="52">
        <v>1.62</v>
      </c>
      <c r="E154" s="140"/>
      <c r="F154" s="31"/>
      <c r="G154" s="140">
        <f t="shared" si="21"/>
        <v>1.62</v>
      </c>
      <c r="H154" s="140">
        <v>0</v>
      </c>
      <c r="I154" s="140">
        <f>10.5*1.05</f>
        <v>11.025</v>
      </c>
      <c r="J154" s="140">
        <f t="shared" si="22"/>
        <v>9.4050000000000011</v>
      </c>
      <c r="K154" s="19" t="s">
        <v>153</v>
      </c>
      <c r="L154" s="63"/>
      <c r="M154" s="52"/>
      <c r="N154" s="52">
        <f t="shared" si="32"/>
        <v>1.62</v>
      </c>
      <c r="O154" s="140">
        <f t="shared" si="24"/>
        <v>0</v>
      </c>
      <c r="P154" s="145">
        <f t="shared" si="24"/>
        <v>0</v>
      </c>
      <c r="Q154" s="140">
        <f t="shared" si="27"/>
        <v>1.62</v>
      </c>
      <c r="R154" s="140">
        <v>0</v>
      </c>
      <c r="S154" s="140">
        <f t="shared" si="25"/>
        <v>11.025</v>
      </c>
      <c r="T154" s="140">
        <f t="shared" si="26"/>
        <v>9.4050000000000011</v>
      </c>
      <c r="U154" s="140" t="s">
        <v>153</v>
      </c>
      <c r="V154" s="45"/>
    </row>
    <row r="155" spans="1:22">
      <c r="A155" s="46">
        <v>55</v>
      </c>
      <c r="B155" s="4" t="s">
        <v>135</v>
      </c>
      <c r="C155" s="5" t="s">
        <v>16</v>
      </c>
      <c r="D155" s="52">
        <v>1.8080000000000001</v>
      </c>
      <c r="E155" s="140"/>
      <c r="F155" s="31"/>
      <c r="G155" s="140">
        <f t="shared" si="21"/>
        <v>1.8080000000000001</v>
      </c>
      <c r="H155" s="140">
        <v>0</v>
      </c>
      <c r="I155" s="54">
        <f>6.3*1.05</f>
        <v>6.6150000000000002</v>
      </c>
      <c r="J155" s="140">
        <f t="shared" si="22"/>
        <v>4.8070000000000004</v>
      </c>
      <c r="K155" s="19" t="s">
        <v>153</v>
      </c>
      <c r="L155" s="63"/>
      <c r="M155" s="52"/>
      <c r="N155" s="52">
        <f t="shared" si="32"/>
        <v>1.8080000000000001</v>
      </c>
      <c r="O155" s="140">
        <f t="shared" si="24"/>
        <v>0</v>
      </c>
      <c r="P155" s="145">
        <f t="shared" si="24"/>
        <v>0</v>
      </c>
      <c r="Q155" s="140">
        <f t="shared" si="27"/>
        <v>1.8080000000000001</v>
      </c>
      <c r="R155" s="140">
        <v>0</v>
      </c>
      <c r="S155" s="140">
        <f t="shared" si="25"/>
        <v>6.6150000000000002</v>
      </c>
      <c r="T155" s="140">
        <f t="shared" si="26"/>
        <v>4.8070000000000004</v>
      </c>
      <c r="U155" s="140" t="s">
        <v>153</v>
      </c>
      <c r="V155" s="45"/>
    </row>
    <row r="156" spans="1:22">
      <c r="A156" s="46">
        <v>56</v>
      </c>
      <c r="B156" s="4" t="s">
        <v>137</v>
      </c>
      <c r="C156" s="5" t="s">
        <v>144</v>
      </c>
      <c r="D156" s="52">
        <v>0.45</v>
      </c>
      <c r="E156" s="140"/>
      <c r="F156" s="31"/>
      <c r="G156" s="140">
        <f t="shared" si="21"/>
        <v>0.45</v>
      </c>
      <c r="H156" s="140">
        <v>0</v>
      </c>
      <c r="I156" s="54">
        <f>1.6*1.05</f>
        <v>1.6800000000000002</v>
      </c>
      <c r="J156" s="140">
        <f t="shared" si="22"/>
        <v>1.2300000000000002</v>
      </c>
      <c r="K156" s="19" t="s">
        <v>153</v>
      </c>
      <c r="L156" s="63"/>
      <c r="M156" s="52"/>
      <c r="N156" s="52">
        <f t="shared" si="32"/>
        <v>0.45</v>
      </c>
      <c r="O156" s="140">
        <f t="shared" si="24"/>
        <v>0</v>
      </c>
      <c r="P156" s="145">
        <f t="shared" si="24"/>
        <v>0</v>
      </c>
      <c r="Q156" s="140">
        <f t="shared" si="27"/>
        <v>0.45</v>
      </c>
      <c r="R156" s="140">
        <v>0</v>
      </c>
      <c r="S156" s="140">
        <f t="shared" si="25"/>
        <v>1.6800000000000002</v>
      </c>
      <c r="T156" s="140">
        <f t="shared" si="26"/>
        <v>1.2300000000000002</v>
      </c>
      <c r="U156" s="140" t="s">
        <v>153</v>
      </c>
    </row>
    <row r="157" spans="1:22">
      <c r="A157" s="55">
        <v>57</v>
      </c>
      <c r="B157" s="4" t="s">
        <v>1010</v>
      </c>
      <c r="C157" s="5" t="s">
        <v>1011</v>
      </c>
      <c r="D157" s="52">
        <v>4.9770000000000003</v>
      </c>
      <c r="E157" s="54"/>
      <c r="F157" s="31"/>
      <c r="G157" s="54">
        <f t="shared" ref="G157:G164" si="44">D157-E157</f>
        <v>4.9770000000000003</v>
      </c>
      <c r="H157" s="54">
        <v>0</v>
      </c>
      <c r="I157" s="54">
        <f>4*1.05</f>
        <v>4.2</v>
      </c>
      <c r="J157" s="54">
        <f>I157-G157</f>
        <v>-0.77700000000000014</v>
      </c>
      <c r="K157" s="62" t="s">
        <v>153</v>
      </c>
      <c r="L157" s="63"/>
      <c r="M157" s="52"/>
      <c r="N157" s="52">
        <f t="shared" ref="N157:N177" si="45">D157+M157</f>
        <v>4.9770000000000003</v>
      </c>
      <c r="O157" s="54">
        <f t="shared" ref="O157:P182" si="46">E157</f>
        <v>0</v>
      </c>
      <c r="P157" s="64">
        <f t="shared" si="46"/>
        <v>0</v>
      </c>
      <c r="Q157" s="54">
        <f t="shared" ref="Q157:Q165" si="47">N157-O157</f>
        <v>4.9770000000000003</v>
      </c>
      <c r="R157" s="54">
        <v>0</v>
      </c>
      <c r="S157" s="54">
        <f t="shared" ref="S157:S164" si="48">I157</f>
        <v>4.2</v>
      </c>
      <c r="T157" s="54">
        <f t="shared" ref="T157:T164" si="49">S157-Q157</f>
        <v>-0.77700000000000014</v>
      </c>
      <c r="U157" s="54" t="s">
        <v>153</v>
      </c>
    </row>
    <row r="158" spans="1:22">
      <c r="A158" s="55">
        <v>58</v>
      </c>
      <c r="B158" s="4" t="s">
        <v>1012</v>
      </c>
      <c r="C158" s="5" t="s">
        <v>1013</v>
      </c>
      <c r="D158" s="52">
        <v>1.4</v>
      </c>
      <c r="E158" s="54"/>
      <c r="F158" s="31"/>
      <c r="G158" s="54">
        <f t="shared" si="44"/>
        <v>1.4</v>
      </c>
      <c r="H158" s="54">
        <v>0</v>
      </c>
      <c r="I158" s="54">
        <f>20*1.05</f>
        <v>21</v>
      </c>
      <c r="J158" s="54">
        <f>I158-G158</f>
        <v>19.600000000000001</v>
      </c>
      <c r="K158" s="62" t="s">
        <v>153</v>
      </c>
      <c r="L158" s="63"/>
      <c r="M158" s="52"/>
      <c r="N158" s="52">
        <f t="shared" si="45"/>
        <v>1.4</v>
      </c>
      <c r="O158" s="54">
        <f t="shared" si="46"/>
        <v>0</v>
      </c>
      <c r="P158" s="64">
        <f t="shared" si="46"/>
        <v>0</v>
      </c>
      <c r="Q158" s="54">
        <f t="shared" si="47"/>
        <v>1.4</v>
      </c>
      <c r="R158" s="54">
        <v>0</v>
      </c>
      <c r="S158" s="54">
        <f t="shared" si="48"/>
        <v>21</v>
      </c>
      <c r="T158" s="54">
        <f t="shared" si="49"/>
        <v>19.600000000000001</v>
      </c>
      <c r="U158" s="54" t="s">
        <v>153</v>
      </c>
    </row>
    <row r="159" spans="1:22" ht="45">
      <c r="A159" s="66">
        <v>59</v>
      </c>
      <c r="B159" s="4" t="s">
        <v>1014</v>
      </c>
      <c r="C159" s="5" t="s">
        <v>12</v>
      </c>
      <c r="D159" s="52">
        <v>10.888</v>
      </c>
      <c r="E159" s="52"/>
      <c r="F159" s="31"/>
      <c r="G159" s="52">
        <f t="shared" si="44"/>
        <v>10.888</v>
      </c>
      <c r="H159" s="52">
        <v>0</v>
      </c>
      <c r="I159" s="52">
        <f>16*1.05</f>
        <v>16.8</v>
      </c>
      <c r="J159" s="54">
        <f>I159-G159</f>
        <v>5.9120000000000008</v>
      </c>
      <c r="K159" s="51" t="s">
        <v>153</v>
      </c>
      <c r="L159" s="63"/>
      <c r="M159" s="52"/>
      <c r="N159" s="52">
        <f t="shared" si="45"/>
        <v>10.888</v>
      </c>
      <c r="O159" s="52">
        <f t="shared" si="46"/>
        <v>0</v>
      </c>
      <c r="P159" s="31">
        <f t="shared" si="46"/>
        <v>0</v>
      </c>
      <c r="Q159" s="52">
        <f t="shared" si="47"/>
        <v>10.888</v>
      </c>
      <c r="R159" s="52">
        <v>0</v>
      </c>
      <c r="S159" s="52">
        <f t="shared" si="48"/>
        <v>16.8</v>
      </c>
      <c r="T159" s="52">
        <f t="shared" si="49"/>
        <v>5.9120000000000008</v>
      </c>
      <c r="U159" s="51" t="s">
        <v>1043</v>
      </c>
    </row>
    <row r="160" spans="1:22" ht="30">
      <c r="A160" s="55">
        <v>60</v>
      </c>
      <c r="B160" s="4" t="s">
        <v>1015</v>
      </c>
      <c r="C160" s="5" t="s">
        <v>1016</v>
      </c>
      <c r="D160" s="52">
        <v>3.6</v>
      </c>
      <c r="E160" s="54"/>
      <c r="F160" s="31"/>
      <c r="G160" s="54">
        <f t="shared" si="44"/>
        <v>3.6</v>
      </c>
      <c r="H160" s="54">
        <v>0</v>
      </c>
      <c r="I160" s="54">
        <f>7.5*1.05</f>
        <v>7.875</v>
      </c>
      <c r="J160" s="54">
        <f t="shared" ref="J160:J183" si="50">I160-G160</f>
        <v>4.2750000000000004</v>
      </c>
      <c r="K160" s="62" t="s">
        <v>153</v>
      </c>
      <c r="L160" s="63"/>
      <c r="M160" s="52"/>
      <c r="N160" s="52">
        <f t="shared" si="45"/>
        <v>3.6</v>
      </c>
      <c r="O160" s="54">
        <f t="shared" si="46"/>
        <v>0</v>
      </c>
      <c r="P160" s="64">
        <f t="shared" si="46"/>
        <v>0</v>
      </c>
      <c r="Q160" s="54">
        <f t="shared" si="47"/>
        <v>3.6</v>
      </c>
      <c r="R160" s="54">
        <v>0</v>
      </c>
      <c r="S160" s="54">
        <f t="shared" si="48"/>
        <v>7.875</v>
      </c>
      <c r="T160" s="54">
        <f t="shared" si="49"/>
        <v>4.2750000000000004</v>
      </c>
      <c r="U160" s="54" t="s">
        <v>153</v>
      </c>
    </row>
    <row r="161" spans="1:21">
      <c r="A161" s="55">
        <v>61</v>
      </c>
      <c r="B161" s="4" t="s">
        <v>1017</v>
      </c>
      <c r="C161" s="5" t="s">
        <v>1018</v>
      </c>
      <c r="D161" s="52">
        <v>3.2</v>
      </c>
      <c r="E161" s="54"/>
      <c r="F161" s="31"/>
      <c r="G161" s="54">
        <f t="shared" si="44"/>
        <v>3.2</v>
      </c>
      <c r="H161" s="54">
        <v>0</v>
      </c>
      <c r="I161" s="54">
        <f>6.3*1.05</f>
        <v>6.6150000000000002</v>
      </c>
      <c r="J161" s="54">
        <f t="shared" si="50"/>
        <v>3.415</v>
      </c>
      <c r="K161" s="62" t="s">
        <v>153</v>
      </c>
      <c r="L161" s="63"/>
      <c r="M161" s="52"/>
      <c r="N161" s="52">
        <f t="shared" si="45"/>
        <v>3.2</v>
      </c>
      <c r="O161" s="54">
        <f t="shared" si="46"/>
        <v>0</v>
      </c>
      <c r="P161" s="64">
        <f t="shared" si="46"/>
        <v>0</v>
      </c>
      <c r="Q161" s="54">
        <f t="shared" si="47"/>
        <v>3.2</v>
      </c>
      <c r="R161" s="54">
        <v>0</v>
      </c>
      <c r="S161" s="54">
        <f t="shared" si="48"/>
        <v>6.6150000000000002</v>
      </c>
      <c r="T161" s="54">
        <f t="shared" si="49"/>
        <v>3.415</v>
      </c>
      <c r="U161" s="54" t="s">
        <v>153</v>
      </c>
    </row>
    <row r="162" spans="1:21">
      <c r="A162" s="55">
        <v>62</v>
      </c>
      <c r="B162" s="4" t="s">
        <v>1019</v>
      </c>
      <c r="C162" s="5" t="s">
        <v>16</v>
      </c>
      <c r="D162" s="52">
        <v>3.5979999999999999</v>
      </c>
      <c r="E162" s="54"/>
      <c r="F162" s="31"/>
      <c r="G162" s="54">
        <f t="shared" si="44"/>
        <v>3.5979999999999999</v>
      </c>
      <c r="H162" s="54">
        <v>0</v>
      </c>
      <c r="I162" s="54">
        <f>6.3*1.05</f>
        <v>6.6150000000000002</v>
      </c>
      <c r="J162" s="54">
        <f t="shared" si="50"/>
        <v>3.0170000000000003</v>
      </c>
      <c r="K162" s="62" t="s">
        <v>153</v>
      </c>
      <c r="L162" s="63"/>
      <c r="M162" s="52"/>
      <c r="N162" s="52">
        <f t="shared" si="45"/>
        <v>3.5979999999999999</v>
      </c>
      <c r="O162" s="54">
        <f t="shared" si="46"/>
        <v>0</v>
      </c>
      <c r="P162" s="64">
        <f t="shared" si="46"/>
        <v>0</v>
      </c>
      <c r="Q162" s="54">
        <f t="shared" si="47"/>
        <v>3.5979999999999999</v>
      </c>
      <c r="R162" s="54">
        <v>0</v>
      </c>
      <c r="S162" s="54">
        <f t="shared" si="48"/>
        <v>6.6150000000000002</v>
      </c>
      <c r="T162" s="54">
        <f t="shared" si="49"/>
        <v>3.0170000000000003</v>
      </c>
      <c r="U162" s="54" t="s">
        <v>153</v>
      </c>
    </row>
    <row r="163" spans="1:21">
      <c r="A163" s="55">
        <v>63</v>
      </c>
      <c r="B163" s="4" t="s">
        <v>1020</v>
      </c>
      <c r="C163" s="5" t="s">
        <v>16</v>
      </c>
      <c r="D163" s="52">
        <v>4.08</v>
      </c>
      <c r="E163" s="54"/>
      <c r="F163" s="31"/>
      <c r="G163" s="54">
        <f t="shared" si="44"/>
        <v>4.08</v>
      </c>
      <c r="H163" s="54">
        <v>0</v>
      </c>
      <c r="I163" s="54">
        <f>6.3*1.05</f>
        <v>6.6150000000000002</v>
      </c>
      <c r="J163" s="54">
        <f t="shared" si="50"/>
        <v>2.5350000000000001</v>
      </c>
      <c r="K163" s="62" t="s">
        <v>153</v>
      </c>
      <c r="L163" s="63"/>
      <c r="M163" s="52"/>
      <c r="N163" s="52">
        <f t="shared" si="45"/>
        <v>4.08</v>
      </c>
      <c r="O163" s="54">
        <f t="shared" si="46"/>
        <v>0</v>
      </c>
      <c r="P163" s="64">
        <f t="shared" si="46"/>
        <v>0</v>
      </c>
      <c r="Q163" s="54">
        <f t="shared" si="47"/>
        <v>4.08</v>
      </c>
      <c r="R163" s="54">
        <v>0</v>
      </c>
      <c r="S163" s="54">
        <f t="shared" si="48"/>
        <v>6.6150000000000002</v>
      </c>
      <c r="T163" s="54">
        <f t="shared" si="49"/>
        <v>2.5350000000000001</v>
      </c>
      <c r="U163" s="54" t="s">
        <v>153</v>
      </c>
    </row>
    <row r="164" spans="1:21" ht="30">
      <c r="A164" s="55">
        <v>64</v>
      </c>
      <c r="B164" s="4" t="s">
        <v>1021</v>
      </c>
      <c r="C164" s="5" t="s">
        <v>13</v>
      </c>
      <c r="D164" s="52">
        <v>10.199999999999999</v>
      </c>
      <c r="E164" s="52"/>
      <c r="F164" s="31"/>
      <c r="G164" s="52">
        <f t="shared" si="44"/>
        <v>10.199999999999999</v>
      </c>
      <c r="H164" s="52">
        <v>0</v>
      </c>
      <c r="I164" s="52">
        <f>10*1.05</f>
        <v>10.5</v>
      </c>
      <c r="J164" s="54">
        <f t="shared" si="50"/>
        <v>0.30000000000000071</v>
      </c>
      <c r="K164" s="51" t="s">
        <v>153</v>
      </c>
      <c r="L164" s="63"/>
      <c r="M164" s="52"/>
      <c r="N164" s="52">
        <f t="shared" si="45"/>
        <v>10.199999999999999</v>
      </c>
      <c r="O164" s="52">
        <f t="shared" si="46"/>
        <v>0</v>
      </c>
      <c r="P164" s="31">
        <f t="shared" si="46"/>
        <v>0</v>
      </c>
      <c r="Q164" s="52">
        <f t="shared" si="47"/>
        <v>10.199999999999999</v>
      </c>
      <c r="R164" s="52">
        <v>0</v>
      </c>
      <c r="S164" s="52">
        <f t="shared" si="48"/>
        <v>10.5</v>
      </c>
      <c r="T164" s="52">
        <f t="shared" si="49"/>
        <v>0.30000000000000071</v>
      </c>
      <c r="U164" s="52" t="s">
        <v>153</v>
      </c>
    </row>
    <row r="165" spans="1:21">
      <c r="A165" s="55">
        <v>65</v>
      </c>
      <c r="B165" s="4" t="s">
        <v>1022</v>
      </c>
      <c r="C165" s="5" t="s">
        <v>13</v>
      </c>
      <c r="D165" s="52">
        <v>1.7330000000000001</v>
      </c>
      <c r="E165" s="54"/>
      <c r="F165" s="31"/>
      <c r="G165" s="54">
        <f t="shared" ref="G165:G183" si="51">D165-E165</f>
        <v>1.7330000000000001</v>
      </c>
      <c r="H165" s="54">
        <v>0</v>
      </c>
      <c r="I165" s="54">
        <f>10*1.05</f>
        <v>10.5</v>
      </c>
      <c r="J165" s="54">
        <f t="shared" si="50"/>
        <v>8.7669999999999995</v>
      </c>
      <c r="K165" s="62" t="s">
        <v>153</v>
      </c>
      <c r="L165" s="63"/>
      <c r="M165" s="52"/>
      <c r="N165" s="52">
        <f t="shared" si="45"/>
        <v>1.7330000000000001</v>
      </c>
      <c r="O165" s="54">
        <f t="shared" si="46"/>
        <v>0</v>
      </c>
      <c r="P165" s="64">
        <f t="shared" si="46"/>
        <v>0</v>
      </c>
      <c r="Q165" s="54">
        <f t="shared" si="47"/>
        <v>1.7330000000000001</v>
      </c>
      <c r="R165" s="54">
        <v>0</v>
      </c>
      <c r="S165" s="54">
        <f t="shared" ref="S165:S182" si="52">I165</f>
        <v>10.5</v>
      </c>
      <c r="T165" s="54">
        <f t="shared" ref="T165:T182" si="53">S165-Q165</f>
        <v>8.7669999999999995</v>
      </c>
      <c r="U165" s="54" t="s">
        <v>153</v>
      </c>
    </row>
    <row r="166" spans="1:21">
      <c r="A166" s="55">
        <v>66</v>
      </c>
      <c r="B166" s="4" t="s">
        <v>1023</v>
      </c>
      <c r="C166" s="5" t="s">
        <v>16</v>
      </c>
      <c r="D166" s="52">
        <v>3.2</v>
      </c>
      <c r="E166" s="54"/>
      <c r="F166" s="31"/>
      <c r="G166" s="54">
        <f t="shared" si="51"/>
        <v>3.2</v>
      </c>
      <c r="H166" s="54">
        <v>0</v>
      </c>
      <c r="I166" s="54">
        <f>6.3*1.05</f>
        <v>6.6150000000000002</v>
      </c>
      <c r="J166" s="54">
        <f t="shared" si="50"/>
        <v>3.415</v>
      </c>
      <c r="K166" s="62" t="s">
        <v>153</v>
      </c>
      <c r="L166" s="63"/>
      <c r="M166" s="52"/>
      <c r="N166" s="52">
        <f t="shared" si="45"/>
        <v>3.2</v>
      </c>
      <c r="O166" s="54">
        <f t="shared" si="46"/>
        <v>0</v>
      </c>
      <c r="P166" s="64">
        <f t="shared" si="46"/>
        <v>0</v>
      </c>
      <c r="Q166" s="54">
        <f t="shared" ref="Q166:Q182" si="54">N166-O166</f>
        <v>3.2</v>
      </c>
      <c r="R166" s="54">
        <v>0</v>
      </c>
      <c r="S166" s="54">
        <f t="shared" si="52"/>
        <v>6.6150000000000002</v>
      </c>
      <c r="T166" s="54">
        <f t="shared" si="53"/>
        <v>3.415</v>
      </c>
      <c r="U166" s="54" t="s">
        <v>153</v>
      </c>
    </row>
    <row r="167" spans="1:21">
      <c r="A167" s="55">
        <v>67</v>
      </c>
      <c r="B167" s="4" t="s">
        <v>1024</v>
      </c>
      <c r="C167" s="5" t="s">
        <v>139</v>
      </c>
      <c r="D167" s="52">
        <v>6.4880000000000004</v>
      </c>
      <c r="E167" s="54"/>
      <c r="F167" s="31"/>
      <c r="G167" s="54">
        <f t="shared" si="51"/>
        <v>6.4880000000000004</v>
      </c>
      <c r="H167" s="54">
        <v>0</v>
      </c>
      <c r="I167" s="54">
        <f>10*1.05</f>
        <v>10.5</v>
      </c>
      <c r="J167" s="54">
        <f t="shared" si="50"/>
        <v>4.0119999999999996</v>
      </c>
      <c r="K167" s="62" t="s">
        <v>153</v>
      </c>
      <c r="L167" s="63"/>
      <c r="M167" s="52"/>
      <c r="N167" s="52">
        <f t="shared" si="45"/>
        <v>6.4880000000000004</v>
      </c>
      <c r="O167" s="54">
        <f t="shared" si="46"/>
        <v>0</v>
      </c>
      <c r="P167" s="64">
        <f t="shared" si="46"/>
        <v>0</v>
      </c>
      <c r="Q167" s="54">
        <f t="shared" si="54"/>
        <v>6.4880000000000004</v>
      </c>
      <c r="R167" s="54">
        <v>0</v>
      </c>
      <c r="S167" s="54">
        <f t="shared" si="52"/>
        <v>10.5</v>
      </c>
      <c r="T167" s="54">
        <f t="shared" si="53"/>
        <v>4.0119999999999996</v>
      </c>
      <c r="U167" s="54" t="s">
        <v>153</v>
      </c>
    </row>
    <row r="168" spans="1:21" ht="30">
      <c r="A168" s="55">
        <v>68</v>
      </c>
      <c r="B168" s="4" t="s">
        <v>1025</v>
      </c>
      <c r="C168" s="5" t="s">
        <v>13</v>
      </c>
      <c r="D168" s="52">
        <v>3.8</v>
      </c>
      <c r="E168" s="54"/>
      <c r="F168" s="31"/>
      <c r="G168" s="54">
        <f t="shared" si="51"/>
        <v>3.8</v>
      </c>
      <c r="H168" s="54">
        <v>0</v>
      </c>
      <c r="I168" s="54">
        <f>10*1.05</f>
        <v>10.5</v>
      </c>
      <c r="J168" s="54">
        <f t="shared" si="50"/>
        <v>6.7</v>
      </c>
      <c r="K168" s="62" t="s">
        <v>153</v>
      </c>
      <c r="L168" s="63"/>
      <c r="M168" s="52"/>
      <c r="N168" s="52">
        <f t="shared" si="45"/>
        <v>3.8</v>
      </c>
      <c r="O168" s="54">
        <f t="shared" si="46"/>
        <v>0</v>
      </c>
      <c r="P168" s="64">
        <f t="shared" si="46"/>
        <v>0</v>
      </c>
      <c r="Q168" s="54">
        <f t="shared" si="54"/>
        <v>3.8</v>
      </c>
      <c r="R168" s="54">
        <v>0</v>
      </c>
      <c r="S168" s="54">
        <f t="shared" si="52"/>
        <v>10.5</v>
      </c>
      <c r="T168" s="54">
        <f t="shared" si="53"/>
        <v>6.7</v>
      </c>
      <c r="U168" s="54" t="s">
        <v>153</v>
      </c>
    </row>
    <row r="169" spans="1:21">
      <c r="A169" s="55">
        <v>69</v>
      </c>
      <c r="B169" s="4" t="s">
        <v>1026</v>
      </c>
      <c r="C169" s="5" t="s">
        <v>16</v>
      </c>
      <c r="D169" s="52">
        <v>0.66100000000000003</v>
      </c>
      <c r="E169" s="54"/>
      <c r="F169" s="31"/>
      <c r="G169" s="54">
        <f t="shared" si="51"/>
        <v>0.66100000000000003</v>
      </c>
      <c r="H169" s="54">
        <v>0</v>
      </c>
      <c r="I169" s="54">
        <f>6.3*1.05</f>
        <v>6.6150000000000002</v>
      </c>
      <c r="J169" s="54">
        <f t="shared" si="50"/>
        <v>5.9540000000000006</v>
      </c>
      <c r="K169" s="62" t="s">
        <v>153</v>
      </c>
      <c r="L169" s="63"/>
      <c r="M169" s="52"/>
      <c r="N169" s="52">
        <f t="shared" si="45"/>
        <v>0.66100000000000003</v>
      </c>
      <c r="O169" s="54">
        <f t="shared" si="46"/>
        <v>0</v>
      </c>
      <c r="P169" s="64">
        <f t="shared" si="46"/>
        <v>0</v>
      </c>
      <c r="Q169" s="54">
        <f t="shared" si="54"/>
        <v>0.66100000000000003</v>
      </c>
      <c r="R169" s="54">
        <v>0</v>
      </c>
      <c r="S169" s="54">
        <f t="shared" si="52"/>
        <v>6.6150000000000002</v>
      </c>
      <c r="T169" s="54">
        <f t="shared" si="53"/>
        <v>5.9540000000000006</v>
      </c>
      <c r="U169" s="54" t="s">
        <v>153</v>
      </c>
    </row>
    <row r="170" spans="1:21">
      <c r="A170" s="55">
        <v>70</v>
      </c>
      <c r="B170" s="4" t="s">
        <v>1027</v>
      </c>
      <c r="C170" s="5" t="s">
        <v>13</v>
      </c>
      <c r="D170" s="52">
        <v>4.6440000000000001</v>
      </c>
      <c r="E170" s="54"/>
      <c r="F170" s="31"/>
      <c r="G170" s="54">
        <f t="shared" si="51"/>
        <v>4.6440000000000001</v>
      </c>
      <c r="H170" s="54">
        <v>0</v>
      </c>
      <c r="I170" s="54">
        <f>10*1.05</f>
        <v>10.5</v>
      </c>
      <c r="J170" s="54">
        <f t="shared" si="50"/>
        <v>5.8559999999999999</v>
      </c>
      <c r="K170" s="62" t="s">
        <v>153</v>
      </c>
      <c r="L170" s="63"/>
      <c r="M170" s="52"/>
      <c r="N170" s="52">
        <f t="shared" si="45"/>
        <v>4.6440000000000001</v>
      </c>
      <c r="O170" s="54">
        <f t="shared" si="46"/>
        <v>0</v>
      </c>
      <c r="P170" s="64">
        <f t="shared" si="46"/>
        <v>0</v>
      </c>
      <c r="Q170" s="54">
        <f t="shared" si="54"/>
        <v>4.6440000000000001</v>
      </c>
      <c r="R170" s="54">
        <v>0</v>
      </c>
      <c r="S170" s="54">
        <f t="shared" si="52"/>
        <v>10.5</v>
      </c>
      <c r="T170" s="54">
        <f t="shared" si="53"/>
        <v>5.8559999999999999</v>
      </c>
      <c r="U170" s="54" t="s">
        <v>153</v>
      </c>
    </row>
    <row r="171" spans="1:21">
      <c r="A171" s="55">
        <v>71</v>
      </c>
      <c r="B171" s="4" t="s">
        <v>1028</v>
      </c>
      <c r="C171" s="5" t="s">
        <v>13</v>
      </c>
      <c r="D171" s="52">
        <v>2.2879999999999998</v>
      </c>
      <c r="E171" s="54"/>
      <c r="F171" s="31"/>
      <c r="G171" s="54">
        <f t="shared" si="51"/>
        <v>2.2879999999999998</v>
      </c>
      <c r="H171" s="54">
        <v>0</v>
      </c>
      <c r="I171" s="54">
        <f>10*1.05</f>
        <v>10.5</v>
      </c>
      <c r="J171" s="54">
        <f t="shared" si="50"/>
        <v>8.2119999999999997</v>
      </c>
      <c r="K171" s="62" t="s">
        <v>153</v>
      </c>
      <c r="L171" s="63"/>
      <c r="M171" s="52"/>
      <c r="N171" s="52">
        <f t="shared" si="45"/>
        <v>2.2879999999999998</v>
      </c>
      <c r="O171" s="54">
        <f t="shared" si="46"/>
        <v>0</v>
      </c>
      <c r="P171" s="64">
        <f t="shared" si="46"/>
        <v>0</v>
      </c>
      <c r="Q171" s="54">
        <f t="shared" si="54"/>
        <v>2.2879999999999998</v>
      </c>
      <c r="R171" s="54">
        <v>0</v>
      </c>
      <c r="S171" s="54">
        <f t="shared" si="52"/>
        <v>10.5</v>
      </c>
      <c r="T171" s="54">
        <f t="shared" si="53"/>
        <v>8.2119999999999997</v>
      </c>
      <c r="U171" s="54" t="s">
        <v>153</v>
      </c>
    </row>
    <row r="172" spans="1:21">
      <c r="A172" s="66">
        <v>72</v>
      </c>
      <c r="B172" s="4" t="s">
        <v>1029</v>
      </c>
      <c r="C172" s="5" t="s">
        <v>16</v>
      </c>
      <c r="D172" s="52">
        <v>0.39200000000000002</v>
      </c>
      <c r="E172" s="54"/>
      <c r="F172" s="31"/>
      <c r="G172" s="54">
        <f t="shared" si="51"/>
        <v>0.39200000000000002</v>
      </c>
      <c r="H172" s="54">
        <v>0</v>
      </c>
      <c r="I172" s="54">
        <f>6.3*1.05</f>
        <v>6.6150000000000002</v>
      </c>
      <c r="J172" s="54">
        <f t="shared" si="50"/>
        <v>6.2229999999999999</v>
      </c>
      <c r="K172" s="62" t="s">
        <v>153</v>
      </c>
      <c r="L172" s="63"/>
      <c r="M172" s="52"/>
      <c r="N172" s="52">
        <f t="shared" si="45"/>
        <v>0.39200000000000002</v>
      </c>
      <c r="O172" s="54">
        <f t="shared" si="46"/>
        <v>0</v>
      </c>
      <c r="P172" s="64">
        <f t="shared" si="46"/>
        <v>0</v>
      </c>
      <c r="Q172" s="54">
        <f t="shared" si="54"/>
        <v>0.39200000000000002</v>
      </c>
      <c r="R172" s="54">
        <v>0</v>
      </c>
      <c r="S172" s="54">
        <f t="shared" si="52"/>
        <v>6.6150000000000002</v>
      </c>
      <c r="T172" s="54">
        <f t="shared" si="53"/>
        <v>6.2229999999999999</v>
      </c>
      <c r="U172" s="54" t="s">
        <v>153</v>
      </c>
    </row>
    <row r="173" spans="1:21">
      <c r="A173" s="55">
        <v>73</v>
      </c>
      <c r="B173" s="4" t="s">
        <v>1030</v>
      </c>
      <c r="C173" s="5" t="s">
        <v>13</v>
      </c>
      <c r="D173" s="52">
        <v>10.715</v>
      </c>
      <c r="E173" s="54"/>
      <c r="F173" s="31"/>
      <c r="G173" s="54">
        <f t="shared" si="51"/>
        <v>10.715</v>
      </c>
      <c r="H173" s="54">
        <v>0</v>
      </c>
      <c r="I173" s="54">
        <f>10*1.05</f>
        <v>10.5</v>
      </c>
      <c r="J173" s="54">
        <f t="shared" si="50"/>
        <v>-0.21499999999999986</v>
      </c>
      <c r="K173" s="62" t="s">
        <v>153</v>
      </c>
      <c r="L173" s="63"/>
      <c r="M173" s="52"/>
      <c r="N173" s="52">
        <f t="shared" si="45"/>
        <v>10.715</v>
      </c>
      <c r="O173" s="54">
        <f t="shared" si="46"/>
        <v>0</v>
      </c>
      <c r="P173" s="64">
        <f t="shared" si="46"/>
        <v>0</v>
      </c>
      <c r="Q173" s="54">
        <f t="shared" si="54"/>
        <v>10.715</v>
      </c>
      <c r="R173" s="54">
        <v>0</v>
      </c>
      <c r="S173" s="54">
        <f t="shared" si="52"/>
        <v>10.5</v>
      </c>
      <c r="T173" s="54">
        <f t="shared" si="53"/>
        <v>-0.21499999999999986</v>
      </c>
      <c r="U173" s="54" t="s">
        <v>153</v>
      </c>
    </row>
    <row r="174" spans="1:21">
      <c r="A174" s="55">
        <v>74</v>
      </c>
      <c r="B174" s="4" t="s">
        <v>1031</v>
      </c>
      <c r="C174" s="5" t="s">
        <v>13</v>
      </c>
      <c r="D174" s="52">
        <v>1</v>
      </c>
      <c r="E174" s="54"/>
      <c r="F174" s="31"/>
      <c r="G174" s="54">
        <f t="shared" si="51"/>
        <v>1</v>
      </c>
      <c r="H174" s="54">
        <v>0</v>
      </c>
      <c r="I174" s="54">
        <f>10*1.05</f>
        <v>10.5</v>
      </c>
      <c r="J174" s="54">
        <f t="shared" si="50"/>
        <v>9.5</v>
      </c>
      <c r="K174" s="62" t="s">
        <v>153</v>
      </c>
      <c r="L174" s="63"/>
      <c r="M174" s="52"/>
      <c r="N174" s="52">
        <f t="shared" si="45"/>
        <v>1</v>
      </c>
      <c r="O174" s="54">
        <f t="shared" si="46"/>
        <v>0</v>
      </c>
      <c r="P174" s="64">
        <f t="shared" si="46"/>
        <v>0</v>
      </c>
      <c r="Q174" s="54">
        <f t="shared" si="54"/>
        <v>1</v>
      </c>
      <c r="R174" s="54">
        <v>0</v>
      </c>
      <c r="S174" s="54">
        <f t="shared" si="52"/>
        <v>10.5</v>
      </c>
      <c r="T174" s="54">
        <f t="shared" si="53"/>
        <v>9.5</v>
      </c>
      <c r="U174" s="54" t="s">
        <v>153</v>
      </c>
    </row>
    <row r="175" spans="1:21" ht="30">
      <c r="A175" s="55">
        <v>75</v>
      </c>
      <c r="B175" s="4" t="s">
        <v>1032</v>
      </c>
      <c r="C175" s="5" t="s">
        <v>13</v>
      </c>
      <c r="D175" s="52">
        <v>4.5</v>
      </c>
      <c r="E175" s="54"/>
      <c r="F175" s="31"/>
      <c r="G175" s="54">
        <f t="shared" si="51"/>
        <v>4.5</v>
      </c>
      <c r="H175" s="54">
        <v>0</v>
      </c>
      <c r="I175" s="54">
        <f>10*1.05</f>
        <v>10.5</v>
      </c>
      <c r="J175" s="54">
        <f t="shared" si="50"/>
        <v>6</v>
      </c>
      <c r="K175" s="62" t="s">
        <v>153</v>
      </c>
      <c r="L175" s="63"/>
      <c r="M175" s="52"/>
      <c r="N175" s="52">
        <f t="shared" si="45"/>
        <v>4.5</v>
      </c>
      <c r="O175" s="54">
        <f t="shared" si="46"/>
        <v>0</v>
      </c>
      <c r="P175" s="64">
        <f t="shared" si="46"/>
        <v>0</v>
      </c>
      <c r="Q175" s="54">
        <f t="shared" si="54"/>
        <v>4.5</v>
      </c>
      <c r="R175" s="54">
        <v>0</v>
      </c>
      <c r="S175" s="54">
        <f t="shared" si="52"/>
        <v>10.5</v>
      </c>
      <c r="T175" s="54">
        <f t="shared" si="53"/>
        <v>6</v>
      </c>
      <c r="U175" s="54" t="s">
        <v>153</v>
      </c>
    </row>
    <row r="176" spans="1:21" ht="30">
      <c r="A176" s="55">
        <v>76</v>
      </c>
      <c r="B176" s="4" t="s">
        <v>1033</v>
      </c>
      <c r="C176" s="5" t="s">
        <v>16</v>
      </c>
      <c r="D176" s="52">
        <v>1.244</v>
      </c>
      <c r="E176" s="54"/>
      <c r="F176" s="31"/>
      <c r="G176" s="54">
        <f t="shared" si="51"/>
        <v>1.244</v>
      </c>
      <c r="H176" s="54">
        <v>0</v>
      </c>
      <c r="I176" s="52">
        <f>6.3*1.05</f>
        <v>6.6150000000000002</v>
      </c>
      <c r="J176" s="54">
        <f t="shared" si="50"/>
        <v>5.3710000000000004</v>
      </c>
      <c r="K176" s="62" t="s">
        <v>153</v>
      </c>
      <c r="L176" s="63"/>
      <c r="M176" s="52"/>
      <c r="N176" s="52">
        <f t="shared" si="45"/>
        <v>1.244</v>
      </c>
      <c r="O176" s="54">
        <f t="shared" si="46"/>
        <v>0</v>
      </c>
      <c r="P176" s="64">
        <f t="shared" si="46"/>
        <v>0</v>
      </c>
      <c r="Q176" s="54">
        <f t="shared" si="54"/>
        <v>1.244</v>
      </c>
      <c r="R176" s="54">
        <v>0</v>
      </c>
      <c r="S176" s="54">
        <f t="shared" si="52"/>
        <v>6.6150000000000002</v>
      </c>
      <c r="T176" s="54">
        <f t="shared" si="53"/>
        <v>5.3710000000000004</v>
      </c>
      <c r="U176" s="54" t="s">
        <v>153</v>
      </c>
    </row>
    <row r="177" spans="1:22">
      <c r="A177" s="55">
        <v>77</v>
      </c>
      <c r="B177" s="4" t="s">
        <v>1034</v>
      </c>
      <c r="C177" s="5" t="s">
        <v>15</v>
      </c>
      <c r="D177" s="52">
        <v>2.52</v>
      </c>
      <c r="E177" s="52"/>
      <c r="F177" s="31"/>
      <c r="G177" s="52">
        <f t="shared" si="51"/>
        <v>2.52</v>
      </c>
      <c r="H177" s="52">
        <v>0</v>
      </c>
      <c r="I177" s="54">
        <f>2.5*1.05</f>
        <v>2.625</v>
      </c>
      <c r="J177" s="54">
        <f t="shared" si="50"/>
        <v>0.10499999999999998</v>
      </c>
      <c r="K177" s="51" t="s">
        <v>153</v>
      </c>
      <c r="L177" s="63"/>
      <c r="M177" s="52"/>
      <c r="N177" s="52">
        <f t="shared" si="45"/>
        <v>2.52</v>
      </c>
      <c r="O177" s="52">
        <f t="shared" si="46"/>
        <v>0</v>
      </c>
      <c r="P177" s="31">
        <f t="shared" si="46"/>
        <v>0</v>
      </c>
      <c r="Q177" s="52">
        <f t="shared" si="54"/>
        <v>2.52</v>
      </c>
      <c r="R177" s="52">
        <v>0</v>
      </c>
      <c r="S177" s="52">
        <f t="shared" si="52"/>
        <v>2.625</v>
      </c>
      <c r="T177" s="52">
        <f t="shared" si="53"/>
        <v>0.10499999999999998</v>
      </c>
      <c r="U177" s="52" t="s">
        <v>153</v>
      </c>
    </row>
    <row r="178" spans="1:22">
      <c r="A178" s="128">
        <v>78</v>
      </c>
      <c r="B178" s="4" t="s">
        <v>1035</v>
      </c>
      <c r="C178" s="5" t="s">
        <v>1036</v>
      </c>
      <c r="D178" s="52">
        <v>5.28</v>
      </c>
      <c r="E178" s="54"/>
      <c r="F178" s="31"/>
      <c r="G178" s="54">
        <f t="shared" si="51"/>
        <v>5.28</v>
      </c>
      <c r="H178" s="54">
        <v>0</v>
      </c>
      <c r="I178" s="52">
        <f>6.3*1.05</f>
        <v>6.6150000000000002</v>
      </c>
      <c r="J178" s="54">
        <f t="shared" si="50"/>
        <v>1.335</v>
      </c>
      <c r="K178" s="62" t="s">
        <v>153</v>
      </c>
      <c r="L178" s="63"/>
      <c r="M178" s="52"/>
      <c r="N178" s="52">
        <f t="shared" ref="N178:N183" si="55">D178+M178</f>
        <v>5.28</v>
      </c>
      <c r="O178" s="54">
        <f t="shared" si="46"/>
        <v>0</v>
      </c>
      <c r="P178" s="64">
        <f t="shared" si="46"/>
        <v>0</v>
      </c>
      <c r="Q178" s="54">
        <f t="shared" si="54"/>
        <v>5.28</v>
      </c>
      <c r="R178" s="54">
        <v>0</v>
      </c>
      <c r="S178" s="54">
        <f t="shared" si="52"/>
        <v>6.6150000000000002</v>
      </c>
      <c r="T178" s="54">
        <f t="shared" si="53"/>
        <v>1.335</v>
      </c>
      <c r="U178" s="54" t="s">
        <v>153</v>
      </c>
    </row>
    <row r="179" spans="1:22">
      <c r="A179" s="46">
        <v>79</v>
      </c>
      <c r="B179" s="4" t="s">
        <v>1037</v>
      </c>
      <c r="C179" s="5" t="s">
        <v>143</v>
      </c>
      <c r="D179" s="52">
        <v>0.16600000000000001</v>
      </c>
      <c r="E179" s="54"/>
      <c r="F179" s="31"/>
      <c r="G179" s="54">
        <f t="shared" si="51"/>
        <v>0.16600000000000001</v>
      </c>
      <c r="H179" s="54">
        <v>0</v>
      </c>
      <c r="I179" s="52">
        <f>1.6*1.05</f>
        <v>1.6800000000000002</v>
      </c>
      <c r="J179" s="54">
        <f t="shared" si="50"/>
        <v>1.5140000000000002</v>
      </c>
      <c r="K179" s="62" t="s">
        <v>153</v>
      </c>
      <c r="L179" s="63"/>
      <c r="M179" s="52"/>
      <c r="N179" s="52">
        <f t="shared" si="55"/>
        <v>0.16600000000000001</v>
      </c>
      <c r="O179" s="52">
        <f>E179</f>
        <v>0</v>
      </c>
      <c r="P179" s="31">
        <f>F179</f>
        <v>0</v>
      </c>
      <c r="Q179" s="52">
        <f>N179-O179</f>
        <v>0.16600000000000001</v>
      </c>
      <c r="R179" s="54">
        <v>0</v>
      </c>
      <c r="S179" s="52">
        <f>I179</f>
        <v>1.6800000000000002</v>
      </c>
      <c r="T179" s="54">
        <f>S179-Q179</f>
        <v>1.5140000000000002</v>
      </c>
      <c r="U179" s="54" t="s">
        <v>153</v>
      </c>
    </row>
    <row r="180" spans="1:22">
      <c r="A180" s="55">
        <v>80</v>
      </c>
      <c r="B180" s="4" t="s">
        <v>1038</v>
      </c>
      <c r="C180" s="5" t="s">
        <v>1039</v>
      </c>
      <c r="D180" s="52">
        <v>0.8</v>
      </c>
      <c r="E180" s="54"/>
      <c r="F180" s="31"/>
      <c r="G180" s="54">
        <f t="shared" si="51"/>
        <v>0.8</v>
      </c>
      <c r="H180" s="54">
        <v>0</v>
      </c>
      <c r="I180" s="54">
        <f>4*1.05</f>
        <v>4.2</v>
      </c>
      <c r="J180" s="54">
        <f t="shared" si="50"/>
        <v>3.4000000000000004</v>
      </c>
      <c r="K180" s="62" t="s">
        <v>153</v>
      </c>
      <c r="L180" s="63"/>
      <c r="M180" s="52"/>
      <c r="N180" s="52">
        <f t="shared" si="55"/>
        <v>0.8</v>
      </c>
      <c r="O180" s="54">
        <f t="shared" si="46"/>
        <v>0</v>
      </c>
      <c r="P180" s="64">
        <f t="shared" si="46"/>
        <v>0</v>
      </c>
      <c r="Q180" s="54">
        <f t="shared" si="54"/>
        <v>0.8</v>
      </c>
      <c r="R180" s="54">
        <v>0</v>
      </c>
      <c r="S180" s="54">
        <f t="shared" si="52"/>
        <v>4.2</v>
      </c>
      <c r="T180" s="54">
        <f t="shared" si="53"/>
        <v>3.4000000000000004</v>
      </c>
      <c r="U180" s="54" t="s">
        <v>153</v>
      </c>
    </row>
    <row r="181" spans="1:22">
      <c r="A181" s="55">
        <v>81</v>
      </c>
      <c r="B181" s="4" t="s">
        <v>1040</v>
      </c>
      <c r="C181" s="5" t="s">
        <v>15</v>
      </c>
      <c r="D181" s="52">
        <v>2.133</v>
      </c>
      <c r="E181" s="54"/>
      <c r="F181" s="31"/>
      <c r="G181" s="54">
        <f t="shared" si="51"/>
        <v>2.133</v>
      </c>
      <c r="H181" s="54">
        <v>0</v>
      </c>
      <c r="I181" s="54">
        <f>2.5*1.05</f>
        <v>2.625</v>
      </c>
      <c r="J181" s="54">
        <f t="shared" si="50"/>
        <v>0.49199999999999999</v>
      </c>
      <c r="K181" s="62" t="s">
        <v>153</v>
      </c>
      <c r="L181" s="63"/>
      <c r="M181" s="52"/>
      <c r="N181" s="52">
        <f t="shared" si="55"/>
        <v>2.133</v>
      </c>
      <c r="O181" s="54">
        <f t="shared" si="46"/>
        <v>0</v>
      </c>
      <c r="P181" s="64">
        <f t="shared" si="46"/>
        <v>0</v>
      </c>
      <c r="Q181" s="54">
        <f t="shared" si="54"/>
        <v>2.133</v>
      </c>
      <c r="R181" s="54">
        <v>0</v>
      </c>
      <c r="S181" s="54">
        <f t="shared" si="52"/>
        <v>2.625</v>
      </c>
      <c r="T181" s="54">
        <f t="shared" si="53"/>
        <v>0.49199999999999999</v>
      </c>
      <c r="U181" s="54" t="s">
        <v>153</v>
      </c>
    </row>
    <row r="182" spans="1:22">
      <c r="A182" s="66">
        <v>82</v>
      </c>
      <c r="B182" s="4" t="s">
        <v>1041</v>
      </c>
      <c r="C182" s="5" t="s">
        <v>143</v>
      </c>
      <c r="D182" s="52">
        <v>0.26600000000000001</v>
      </c>
      <c r="E182" s="54"/>
      <c r="F182" s="31"/>
      <c r="G182" s="54">
        <f t="shared" si="51"/>
        <v>0.26600000000000001</v>
      </c>
      <c r="H182" s="54">
        <v>0</v>
      </c>
      <c r="I182" s="54">
        <f>1.6*1.05</f>
        <v>1.6800000000000002</v>
      </c>
      <c r="J182" s="54">
        <f t="shared" si="50"/>
        <v>1.4140000000000001</v>
      </c>
      <c r="K182" s="62" t="s">
        <v>153</v>
      </c>
      <c r="L182" s="63"/>
      <c r="M182" s="52"/>
      <c r="N182" s="52">
        <f t="shared" si="55"/>
        <v>0.26600000000000001</v>
      </c>
      <c r="O182" s="54">
        <f t="shared" si="46"/>
        <v>0</v>
      </c>
      <c r="P182" s="64">
        <f t="shared" si="46"/>
        <v>0</v>
      </c>
      <c r="Q182" s="54">
        <f t="shared" si="54"/>
        <v>0.26600000000000001</v>
      </c>
      <c r="R182" s="54">
        <v>0</v>
      </c>
      <c r="S182" s="54">
        <f t="shared" si="52"/>
        <v>1.6800000000000002</v>
      </c>
      <c r="T182" s="54">
        <f t="shared" si="53"/>
        <v>1.4140000000000001</v>
      </c>
      <c r="U182" s="54" t="s">
        <v>153</v>
      </c>
    </row>
    <row r="183" spans="1:22" ht="30">
      <c r="A183" s="55">
        <v>83</v>
      </c>
      <c r="B183" s="4" t="s">
        <v>1042</v>
      </c>
      <c r="C183" s="5" t="s">
        <v>143</v>
      </c>
      <c r="D183" s="52">
        <v>0.26600000000000001</v>
      </c>
      <c r="E183" s="54"/>
      <c r="F183" s="31"/>
      <c r="G183" s="54">
        <f t="shared" si="51"/>
        <v>0.26600000000000001</v>
      </c>
      <c r="H183" s="54">
        <v>0</v>
      </c>
      <c r="I183" s="54">
        <f>1.6*1.05</f>
        <v>1.6800000000000002</v>
      </c>
      <c r="J183" s="54">
        <f t="shared" si="50"/>
        <v>1.4140000000000001</v>
      </c>
      <c r="K183" s="62" t="s">
        <v>153</v>
      </c>
      <c r="L183" s="194"/>
      <c r="M183" s="52"/>
      <c r="N183" s="52">
        <f t="shared" si="55"/>
        <v>0.26600000000000001</v>
      </c>
      <c r="O183" s="52">
        <f>E183</f>
        <v>0</v>
      </c>
      <c r="P183" s="31">
        <f>F183</f>
        <v>0</v>
      </c>
      <c r="Q183" s="52">
        <f>N183-O183</f>
        <v>0.26600000000000001</v>
      </c>
      <c r="R183" s="54">
        <v>0</v>
      </c>
      <c r="S183" s="52">
        <f>I183</f>
        <v>1.6800000000000002</v>
      </c>
      <c r="T183" s="54">
        <f>S183-Q183</f>
        <v>1.4140000000000001</v>
      </c>
      <c r="U183" s="54" t="s">
        <v>153</v>
      </c>
    </row>
    <row r="184" spans="1:22">
      <c r="A184" s="152"/>
      <c r="B184" s="153"/>
      <c r="C184" s="154"/>
      <c r="D184" s="149"/>
      <c r="E184" s="149"/>
      <c r="F184" s="155"/>
      <c r="G184" s="149"/>
      <c r="H184" s="149"/>
      <c r="I184" s="149"/>
      <c r="J184" s="149"/>
      <c r="K184" s="156"/>
      <c r="L184" s="157"/>
      <c r="M184" s="148"/>
      <c r="N184" s="148"/>
      <c r="O184" s="149"/>
      <c r="P184" s="150"/>
      <c r="Q184" s="149"/>
      <c r="R184" s="149"/>
      <c r="S184" s="149"/>
      <c r="T184" s="149"/>
      <c r="U184" s="149"/>
      <c r="V184" s="47"/>
    </row>
    <row r="185" spans="1:22">
      <c r="A185" s="152"/>
      <c r="B185" s="153"/>
      <c r="C185" s="154"/>
      <c r="D185" s="149"/>
      <c r="E185" s="149"/>
      <c r="F185" s="155"/>
      <c r="G185" s="149"/>
      <c r="H185" s="149"/>
      <c r="I185" s="149"/>
      <c r="J185" s="149"/>
      <c r="K185" s="156"/>
      <c r="L185" s="157"/>
      <c r="M185" s="148"/>
      <c r="N185" s="148"/>
      <c r="O185" s="149"/>
      <c r="P185" s="150"/>
      <c r="Q185" s="149"/>
      <c r="R185" s="149"/>
      <c r="S185" s="149"/>
      <c r="T185" s="149"/>
      <c r="U185" s="149"/>
      <c r="V185" s="47"/>
    </row>
    <row r="186" spans="1:22">
      <c r="A186" s="158"/>
      <c r="B186" s="153"/>
      <c r="C186" s="154"/>
      <c r="D186" s="148"/>
      <c r="E186" s="148"/>
      <c r="F186" s="155"/>
      <c r="G186" s="148"/>
      <c r="H186" s="148"/>
      <c r="I186" s="148"/>
      <c r="J186" s="148"/>
      <c r="K186" s="159"/>
      <c r="L186" s="157"/>
      <c r="M186" s="148"/>
      <c r="N186" s="148"/>
      <c r="O186" s="148"/>
      <c r="P186" s="155"/>
      <c r="Q186" s="148"/>
      <c r="R186" s="148"/>
      <c r="S186" s="148"/>
      <c r="T186" s="148"/>
      <c r="U186" s="148"/>
      <c r="V186" s="47"/>
    </row>
    <row r="187" spans="1:22">
      <c r="A187" s="152"/>
      <c r="B187" s="153"/>
      <c r="C187" s="154"/>
      <c r="D187" s="149"/>
      <c r="E187" s="149"/>
      <c r="F187" s="155"/>
      <c r="G187" s="149"/>
      <c r="H187" s="149"/>
      <c r="I187" s="149"/>
      <c r="J187" s="149"/>
      <c r="K187" s="156"/>
      <c r="L187" s="157"/>
      <c r="M187" s="148"/>
      <c r="N187" s="148"/>
      <c r="O187" s="149"/>
      <c r="P187" s="150"/>
      <c r="Q187" s="149"/>
      <c r="R187" s="149"/>
      <c r="S187" s="149"/>
      <c r="T187" s="149"/>
      <c r="U187" s="149"/>
      <c r="V187" s="47"/>
    </row>
    <row r="188" spans="1:22">
      <c r="A188" s="152"/>
      <c r="B188" s="153"/>
      <c r="C188" s="154"/>
      <c r="D188" s="149"/>
      <c r="E188" s="149"/>
      <c r="F188" s="155"/>
      <c r="G188" s="149"/>
      <c r="H188" s="149"/>
      <c r="I188" s="149"/>
      <c r="J188" s="149"/>
      <c r="K188" s="156"/>
      <c r="L188" s="157"/>
      <c r="M188" s="148"/>
      <c r="N188" s="148"/>
      <c r="O188" s="149"/>
      <c r="P188" s="150"/>
      <c r="Q188" s="149"/>
      <c r="R188" s="149"/>
      <c r="S188" s="149"/>
      <c r="T188" s="149"/>
      <c r="U188" s="149"/>
      <c r="V188" s="47"/>
    </row>
    <row r="189" spans="1:22">
      <c r="A189" s="152"/>
      <c r="B189" s="153"/>
      <c r="C189" s="154"/>
      <c r="D189" s="149"/>
      <c r="E189" s="149"/>
      <c r="F189" s="155"/>
      <c r="G189" s="149"/>
      <c r="H189" s="149"/>
      <c r="I189" s="149"/>
      <c r="J189" s="149"/>
      <c r="K189" s="156"/>
      <c r="L189" s="157"/>
      <c r="M189" s="148"/>
      <c r="N189" s="148"/>
      <c r="O189" s="149"/>
      <c r="P189" s="150"/>
      <c r="Q189" s="149"/>
      <c r="R189" s="149"/>
      <c r="S189" s="149"/>
      <c r="T189" s="149"/>
      <c r="U189" s="149"/>
      <c r="V189" s="47"/>
    </row>
    <row r="190" spans="1:22">
      <c r="A190" s="152"/>
      <c r="B190" s="153"/>
      <c r="C190" s="154"/>
      <c r="D190" s="149"/>
      <c r="E190" s="149"/>
      <c r="F190" s="155"/>
      <c r="G190" s="149"/>
      <c r="H190" s="149"/>
      <c r="I190" s="149"/>
      <c r="J190" s="149"/>
      <c r="K190" s="156"/>
      <c r="L190" s="157"/>
      <c r="M190" s="148"/>
      <c r="N190" s="148"/>
      <c r="O190" s="149"/>
      <c r="P190" s="150"/>
      <c r="Q190" s="149"/>
      <c r="R190" s="149"/>
      <c r="S190" s="149"/>
      <c r="T190" s="149"/>
      <c r="U190" s="149"/>
      <c r="V190" s="47"/>
    </row>
    <row r="191" spans="1:22">
      <c r="A191" s="152"/>
      <c r="B191" s="153"/>
      <c r="C191" s="154"/>
      <c r="D191" s="149"/>
      <c r="E191" s="149"/>
      <c r="F191" s="155"/>
      <c r="G191" s="149"/>
      <c r="H191" s="149"/>
      <c r="I191" s="149"/>
      <c r="J191" s="149"/>
      <c r="K191" s="156"/>
      <c r="L191" s="157"/>
      <c r="M191" s="148"/>
      <c r="N191" s="148"/>
      <c r="O191" s="149"/>
      <c r="P191" s="150"/>
      <c r="Q191" s="149"/>
      <c r="R191" s="149"/>
      <c r="S191" s="149"/>
      <c r="T191" s="149"/>
      <c r="U191" s="149"/>
      <c r="V191" s="47"/>
    </row>
    <row r="192" spans="1:22">
      <c r="A192" s="152"/>
      <c r="B192" s="153"/>
      <c r="C192" s="154"/>
      <c r="D192" s="149"/>
      <c r="E192" s="149"/>
      <c r="F192" s="155"/>
      <c r="G192" s="149"/>
      <c r="H192" s="149"/>
      <c r="I192" s="149"/>
      <c r="J192" s="149"/>
      <c r="K192" s="156"/>
      <c r="L192" s="157"/>
      <c r="M192" s="148"/>
      <c r="N192" s="148"/>
      <c r="O192" s="149"/>
      <c r="P192" s="150"/>
      <c r="Q192" s="149"/>
      <c r="R192" s="149"/>
      <c r="S192" s="149"/>
      <c r="T192" s="149"/>
      <c r="U192" s="149"/>
      <c r="V192" s="47"/>
    </row>
    <row r="193" spans="1:22">
      <c r="A193" s="152"/>
      <c r="B193" s="153"/>
      <c r="C193" s="154"/>
      <c r="D193" s="149"/>
      <c r="E193" s="149"/>
      <c r="F193" s="155"/>
      <c r="G193" s="149"/>
      <c r="H193" s="149"/>
      <c r="I193" s="149"/>
      <c r="J193" s="149"/>
      <c r="K193" s="156"/>
      <c r="L193" s="157"/>
      <c r="M193" s="148"/>
      <c r="N193" s="148"/>
      <c r="O193" s="149"/>
      <c r="P193" s="150"/>
      <c r="Q193" s="149"/>
      <c r="R193" s="149"/>
      <c r="S193" s="149"/>
      <c r="T193" s="149"/>
      <c r="U193" s="149"/>
      <c r="V193" s="47"/>
    </row>
    <row r="194" spans="1:22">
      <c r="A194" s="152"/>
      <c r="B194" s="153"/>
      <c r="C194" s="154"/>
      <c r="D194" s="149"/>
      <c r="E194" s="149"/>
      <c r="F194" s="155"/>
      <c r="G194" s="149"/>
      <c r="H194" s="149"/>
      <c r="I194" s="149"/>
      <c r="J194" s="149"/>
      <c r="K194" s="156"/>
      <c r="L194" s="157"/>
      <c r="M194" s="148"/>
      <c r="N194" s="148"/>
      <c r="O194" s="149"/>
      <c r="P194" s="150"/>
      <c r="Q194" s="149"/>
      <c r="R194" s="149"/>
      <c r="S194" s="149"/>
      <c r="T194" s="149"/>
      <c r="U194" s="149"/>
      <c r="V194" s="47"/>
    </row>
    <row r="195" spans="1:22">
      <c r="A195" s="152"/>
      <c r="B195" s="153"/>
      <c r="C195" s="154"/>
      <c r="D195" s="149"/>
      <c r="E195" s="149"/>
      <c r="F195" s="155"/>
      <c r="G195" s="149"/>
      <c r="H195" s="149"/>
      <c r="I195" s="149"/>
      <c r="J195" s="149"/>
      <c r="K195" s="156"/>
      <c r="L195" s="157"/>
      <c r="M195" s="148"/>
      <c r="N195" s="148"/>
      <c r="O195" s="149"/>
      <c r="P195" s="150"/>
      <c r="Q195" s="149"/>
      <c r="R195" s="149"/>
      <c r="S195" s="149"/>
      <c r="T195" s="149"/>
      <c r="U195" s="149"/>
      <c r="V195" s="47"/>
    </row>
    <row r="196" spans="1:22">
      <c r="A196" s="152"/>
      <c r="B196" s="153"/>
      <c r="C196" s="154"/>
      <c r="D196" s="149"/>
      <c r="E196" s="149"/>
      <c r="F196" s="155"/>
      <c r="G196" s="149"/>
      <c r="H196" s="149"/>
      <c r="I196" s="149"/>
      <c r="J196" s="149"/>
      <c r="K196" s="156"/>
      <c r="L196" s="157"/>
      <c r="M196" s="148"/>
      <c r="N196" s="148"/>
      <c r="O196" s="149"/>
      <c r="P196" s="150"/>
      <c r="Q196" s="149"/>
      <c r="R196" s="149"/>
      <c r="S196" s="149"/>
      <c r="T196" s="149"/>
      <c r="U196" s="149"/>
      <c r="V196" s="47"/>
    </row>
    <row r="197" spans="1:22">
      <c r="A197" s="152"/>
      <c r="B197" s="153"/>
      <c r="C197" s="154"/>
      <c r="D197" s="149"/>
      <c r="E197" s="149"/>
      <c r="F197" s="155"/>
      <c r="G197" s="149"/>
      <c r="H197" s="149"/>
      <c r="I197" s="149"/>
      <c r="J197" s="149"/>
      <c r="K197" s="156"/>
      <c r="L197" s="157"/>
      <c r="M197" s="148"/>
      <c r="N197" s="148"/>
      <c r="O197" s="149"/>
      <c r="P197" s="150"/>
      <c r="Q197" s="149"/>
      <c r="R197" s="149"/>
      <c r="S197" s="149"/>
      <c r="T197" s="149"/>
      <c r="U197" s="149"/>
      <c r="V197" s="47"/>
    </row>
    <row r="198" spans="1:22">
      <c r="A198" s="152"/>
      <c r="B198" s="153"/>
      <c r="C198" s="154"/>
      <c r="D198" s="149"/>
      <c r="E198" s="149"/>
      <c r="F198" s="155"/>
      <c r="G198" s="149"/>
      <c r="H198" s="149"/>
      <c r="I198" s="149"/>
      <c r="J198" s="149"/>
      <c r="K198" s="156"/>
      <c r="L198" s="157"/>
      <c r="M198" s="148"/>
      <c r="N198" s="148"/>
      <c r="O198" s="149"/>
      <c r="P198" s="150"/>
      <c r="Q198" s="149"/>
      <c r="R198" s="149"/>
      <c r="S198" s="149"/>
      <c r="T198" s="149"/>
      <c r="U198" s="149"/>
      <c r="V198" s="47"/>
    </row>
    <row r="199" spans="1:22">
      <c r="A199" s="158"/>
      <c r="B199" s="153"/>
      <c r="C199" s="154"/>
      <c r="D199" s="148"/>
      <c r="E199" s="148"/>
      <c r="F199" s="155"/>
      <c r="G199" s="148"/>
      <c r="H199" s="148"/>
      <c r="I199" s="148"/>
      <c r="J199" s="149"/>
      <c r="K199" s="159"/>
      <c r="L199" s="157"/>
      <c r="M199" s="148"/>
      <c r="N199" s="148"/>
      <c r="O199" s="148"/>
      <c r="P199" s="155"/>
      <c r="Q199" s="148"/>
      <c r="R199" s="148"/>
      <c r="S199" s="148"/>
      <c r="T199" s="148"/>
      <c r="U199" s="148"/>
      <c r="V199" s="47"/>
    </row>
    <row r="200" spans="1:22">
      <c r="A200" s="152"/>
      <c r="B200" s="153"/>
      <c r="C200" s="154"/>
      <c r="D200" s="149"/>
      <c r="E200" s="149"/>
      <c r="F200" s="155"/>
      <c r="G200" s="149"/>
      <c r="H200" s="149"/>
      <c r="I200" s="149"/>
      <c r="J200" s="149"/>
      <c r="K200" s="156"/>
      <c r="L200" s="157"/>
      <c r="M200" s="148"/>
      <c r="N200" s="148"/>
      <c r="O200" s="149"/>
      <c r="P200" s="150"/>
      <c r="Q200" s="149"/>
      <c r="R200" s="149"/>
      <c r="S200" s="149"/>
      <c r="T200" s="149"/>
      <c r="U200" s="149"/>
      <c r="V200" s="47"/>
    </row>
    <row r="201" spans="1:22">
      <c r="A201" s="152"/>
      <c r="B201" s="153"/>
      <c r="C201" s="154"/>
      <c r="D201" s="149"/>
      <c r="E201" s="149"/>
      <c r="F201" s="155"/>
      <c r="G201" s="149"/>
      <c r="H201" s="149"/>
      <c r="I201" s="148"/>
      <c r="J201" s="149"/>
      <c r="K201" s="156"/>
      <c r="L201" s="157"/>
      <c r="M201" s="148"/>
      <c r="N201" s="148"/>
      <c r="O201" s="148"/>
      <c r="P201" s="155"/>
      <c r="Q201" s="148"/>
      <c r="R201" s="149"/>
      <c r="S201" s="148"/>
      <c r="T201" s="149"/>
      <c r="U201" s="149"/>
      <c r="V201" s="47"/>
    </row>
    <row r="202" spans="1:22">
      <c r="A202" s="152"/>
      <c r="B202" s="153"/>
      <c r="C202" s="154"/>
      <c r="D202" s="149"/>
      <c r="E202" s="149"/>
      <c r="F202" s="155"/>
      <c r="G202" s="149"/>
      <c r="H202" s="149"/>
      <c r="I202" s="149"/>
      <c r="J202" s="149"/>
      <c r="K202" s="156"/>
      <c r="L202" s="157"/>
      <c r="M202" s="148"/>
      <c r="N202" s="148"/>
      <c r="O202" s="149"/>
      <c r="P202" s="150"/>
      <c r="Q202" s="149"/>
      <c r="R202" s="149"/>
      <c r="S202" s="149"/>
      <c r="T202" s="149"/>
      <c r="U202" s="149"/>
      <c r="V202" s="47"/>
    </row>
    <row r="203" spans="1:22">
      <c r="A203" s="152"/>
      <c r="B203" s="153"/>
      <c r="C203" s="154"/>
      <c r="D203" s="149"/>
      <c r="E203" s="149"/>
      <c r="F203" s="155"/>
      <c r="G203" s="149"/>
      <c r="H203" s="149"/>
      <c r="I203" s="149"/>
      <c r="J203" s="149"/>
      <c r="K203" s="156"/>
      <c r="L203" s="157"/>
      <c r="M203" s="148"/>
      <c r="N203" s="148"/>
      <c r="O203" s="149"/>
      <c r="P203" s="150"/>
      <c r="Q203" s="149"/>
      <c r="R203" s="149"/>
      <c r="S203" s="149"/>
      <c r="T203" s="149"/>
      <c r="U203" s="149"/>
      <c r="V203" s="47"/>
    </row>
    <row r="204" spans="1:22">
      <c r="A204" s="152"/>
      <c r="B204" s="153"/>
      <c r="C204" s="154"/>
      <c r="D204" s="149"/>
      <c r="E204" s="149"/>
      <c r="F204" s="155"/>
      <c r="G204" s="149"/>
      <c r="H204" s="149"/>
      <c r="I204" s="149"/>
      <c r="J204" s="149"/>
      <c r="K204" s="156"/>
      <c r="L204" s="157"/>
      <c r="M204" s="148"/>
      <c r="N204" s="148"/>
      <c r="O204" s="149"/>
      <c r="P204" s="150"/>
      <c r="Q204" s="149"/>
      <c r="R204" s="149"/>
      <c r="S204" s="149"/>
      <c r="T204" s="149"/>
      <c r="U204" s="149"/>
      <c r="V204" s="47"/>
    </row>
    <row r="205" spans="1:22">
      <c r="A205" s="160"/>
      <c r="B205" s="153"/>
      <c r="C205" s="154"/>
      <c r="D205" s="149"/>
      <c r="E205" s="149"/>
      <c r="F205" s="155"/>
      <c r="G205" s="149"/>
      <c r="H205" s="149"/>
      <c r="I205" s="149"/>
      <c r="J205" s="149"/>
      <c r="K205" s="156"/>
      <c r="L205" s="157"/>
      <c r="M205" s="148"/>
      <c r="N205" s="148"/>
      <c r="O205" s="148"/>
      <c r="P205" s="155"/>
      <c r="Q205" s="148"/>
      <c r="R205" s="149"/>
      <c r="S205" s="148"/>
      <c r="T205" s="149"/>
      <c r="U205" s="149"/>
      <c r="V205" s="47"/>
    </row>
    <row r="206" spans="1:22">
      <c r="A206" s="161"/>
      <c r="B206" s="153"/>
      <c r="C206" s="154"/>
      <c r="D206" s="166"/>
      <c r="E206" s="166"/>
      <c r="F206" s="155"/>
      <c r="G206" s="166"/>
      <c r="H206" s="166"/>
      <c r="I206" s="166"/>
      <c r="J206" s="166"/>
      <c r="K206" s="164"/>
      <c r="L206" s="157"/>
      <c r="M206" s="148"/>
      <c r="N206" s="148"/>
      <c r="O206" s="166"/>
      <c r="P206" s="167"/>
      <c r="Q206" s="166"/>
      <c r="R206" s="166"/>
      <c r="S206" s="166"/>
      <c r="T206" s="166"/>
      <c r="U206" s="166"/>
      <c r="V206" s="47"/>
    </row>
    <row r="207" spans="1:22">
      <c r="A207" s="152"/>
      <c r="B207" s="153"/>
      <c r="C207" s="154"/>
      <c r="D207" s="149"/>
      <c r="E207" s="149"/>
      <c r="F207" s="155"/>
      <c r="G207" s="149"/>
      <c r="H207" s="149"/>
      <c r="I207" s="149"/>
      <c r="J207" s="149"/>
      <c r="K207" s="156"/>
      <c r="L207" s="157"/>
      <c r="M207" s="148"/>
      <c r="N207" s="148"/>
      <c r="O207" s="149"/>
      <c r="P207" s="150"/>
      <c r="Q207" s="149"/>
      <c r="R207" s="149"/>
      <c r="S207" s="149"/>
      <c r="T207" s="149"/>
      <c r="U207" s="149"/>
      <c r="V207" s="47"/>
    </row>
    <row r="208" spans="1:22">
      <c r="A208" s="152"/>
      <c r="B208" s="153"/>
      <c r="C208" s="154"/>
      <c r="D208" s="149"/>
      <c r="E208" s="149"/>
      <c r="F208" s="155"/>
      <c r="G208" s="149"/>
      <c r="H208" s="149"/>
      <c r="I208" s="149"/>
      <c r="J208" s="149"/>
      <c r="K208" s="156"/>
      <c r="L208" s="157"/>
      <c r="M208" s="148"/>
      <c r="N208" s="148"/>
      <c r="O208" s="149"/>
      <c r="P208" s="150"/>
      <c r="Q208" s="149"/>
      <c r="R208" s="149"/>
      <c r="S208" s="149"/>
      <c r="T208" s="149"/>
      <c r="U208" s="149"/>
      <c r="V208" s="47"/>
    </row>
    <row r="209" spans="1:22">
      <c r="A209" s="158"/>
      <c r="B209" s="153"/>
      <c r="C209" s="154"/>
      <c r="D209" s="148"/>
      <c r="E209" s="148"/>
      <c r="F209" s="155"/>
      <c r="G209" s="148"/>
      <c r="H209" s="148"/>
      <c r="I209" s="148"/>
      <c r="J209" s="148"/>
      <c r="K209" s="159"/>
      <c r="L209" s="157"/>
      <c r="M209" s="148"/>
      <c r="N209" s="148"/>
      <c r="O209" s="148"/>
      <c r="P209" s="155"/>
      <c r="Q209" s="148"/>
      <c r="R209" s="148"/>
      <c r="S209" s="148"/>
      <c r="T209" s="148"/>
      <c r="U209" s="159"/>
      <c r="V209" s="47"/>
    </row>
    <row r="210" spans="1:22">
      <c r="A210" s="152"/>
      <c r="B210" s="153"/>
      <c r="C210" s="154"/>
      <c r="D210" s="149"/>
      <c r="E210" s="149"/>
      <c r="F210" s="155"/>
      <c r="G210" s="149"/>
      <c r="H210" s="149"/>
      <c r="I210" s="149"/>
      <c r="J210" s="149"/>
      <c r="K210" s="156"/>
      <c r="L210" s="157"/>
      <c r="M210" s="148"/>
      <c r="N210" s="148"/>
      <c r="O210" s="149"/>
      <c r="P210" s="150"/>
      <c r="Q210" s="149"/>
      <c r="R210" s="149"/>
      <c r="S210" s="149"/>
      <c r="T210" s="149"/>
      <c r="U210" s="149"/>
      <c r="V210" s="47"/>
    </row>
    <row r="211" spans="1:22">
      <c r="A211" s="152"/>
      <c r="B211" s="153"/>
      <c r="C211" s="154"/>
      <c r="D211" s="149"/>
      <c r="E211" s="149"/>
      <c r="F211" s="155"/>
      <c r="G211" s="149"/>
      <c r="H211" s="149"/>
      <c r="I211" s="149"/>
      <c r="J211" s="149"/>
      <c r="K211" s="156"/>
      <c r="L211" s="157"/>
      <c r="M211" s="148"/>
      <c r="N211" s="148"/>
      <c r="O211" s="149"/>
      <c r="P211" s="150"/>
      <c r="Q211" s="149"/>
      <c r="R211" s="149"/>
      <c r="S211" s="149"/>
      <c r="T211" s="149"/>
      <c r="U211" s="149"/>
      <c r="V211" s="47"/>
    </row>
    <row r="212" spans="1:22">
      <c r="A212" s="152"/>
      <c r="B212" s="153"/>
      <c r="C212" s="154"/>
      <c r="D212" s="149"/>
      <c r="E212" s="149"/>
      <c r="F212" s="155"/>
      <c r="G212" s="149"/>
      <c r="H212" s="149"/>
      <c r="I212" s="149"/>
      <c r="J212" s="149"/>
      <c r="K212" s="156"/>
      <c r="L212" s="157"/>
      <c r="M212" s="148"/>
      <c r="N212" s="148"/>
      <c r="O212" s="149"/>
      <c r="P212" s="150"/>
      <c r="Q212" s="149"/>
      <c r="R212" s="149"/>
      <c r="S212" s="149"/>
      <c r="T212" s="149"/>
      <c r="U212" s="149"/>
      <c r="V212" s="47"/>
    </row>
    <row r="213" spans="1:22">
      <c r="A213" s="152"/>
      <c r="B213" s="153"/>
      <c r="C213" s="154"/>
      <c r="D213" s="149"/>
      <c r="E213" s="149"/>
      <c r="F213" s="155"/>
      <c r="G213" s="149"/>
      <c r="H213" s="149"/>
      <c r="I213" s="149"/>
      <c r="J213" s="149"/>
      <c r="K213" s="156"/>
      <c r="L213" s="157"/>
      <c r="M213" s="148"/>
      <c r="N213" s="148"/>
      <c r="O213" s="149"/>
      <c r="P213" s="150"/>
      <c r="Q213" s="149"/>
      <c r="R213" s="149"/>
      <c r="S213" s="149"/>
      <c r="T213" s="149"/>
      <c r="U213" s="149"/>
      <c r="V213" s="47"/>
    </row>
    <row r="214" spans="1:22">
      <c r="A214" s="158"/>
      <c r="B214" s="153"/>
      <c r="C214" s="154"/>
      <c r="D214" s="148"/>
      <c r="E214" s="148"/>
      <c r="F214" s="155"/>
      <c r="G214" s="148"/>
      <c r="H214" s="148"/>
      <c r="I214" s="148"/>
      <c r="J214" s="148"/>
      <c r="K214" s="159"/>
      <c r="L214" s="157"/>
      <c r="M214" s="148"/>
      <c r="N214" s="148"/>
      <c r="O214" s="148"/>
      <c r="P214" s="155"/>
      <c r="Q214" s="148"/>
      <c r="R214" s="148"/>
      <c r="S214" s="148"/>
      <c r="T214" s="148"/>
      <c r="U214" s="148"/>
      <c r="V214" s="47"/>
    </row>
    <row r="215" spans="1:22">
      <c r="A215" s="152"/>
      <c r="B215" s="153"/>
      <c r="C215" s="154"/>
      <c r="D215" s="149"/>
      <c r="E215" s="149"/>
      <c r="F215" s="155"/>
      <c r="G215" s="149"/>
      <c r="H215" s="149"/>
      <c r="I215" s="149"/>
      <c r="J215" s="149"/>
      <c r="K215" s="156"/>
      <c r="L215" s="157"/>
      <c r="M215" s="148"/>
      <c r="N215" s="148"/>
      <c r="O215" s="149"/>
      <c r="P215" s="150"/>
      <c r="Q215" s="149"/>
      <c r="R215" s="149"/>
      <c r="S215" s="149"/>
      <c r="T215" s="149"/>
      <c r="U215" s="149"/>
      <c r="V215" s="47"/>
    </row>
    <row r="216" spans="1:22">
      <c r="A216" s="152"/>
      <c r="B216" s="153"/>
      <c r="C216" s="154"/>
      <c r="D216" s="149"/>
      <c r="E216" s="149"/>
      <c r="F216" s="155"/>
      <c r="G216" s="149"/>
      <c r="H216" s="149"/>
      <c r="I216" s="149"/>
      <c r="J216" s="149"/>
      <c r="K216" s="156"/>
      <c r="L216" s="157"/>
      <c r="M216" s="148"/>
      <c r="N216" s="148"/>
      <c r="O216" s="149"/>
      <c r="P216" s="150"/>
      <c r="Q216" s="149"/>
      <c r="R216" s="149"/>
      <c r="S216" s="149"/>
      <c r="T216" s="149"/>
      <c r="U216" s="149"/>
      <c r="V216" s="47"/>
    </row>
    <row r="217" spans="1:22">
      <c r="A217" s="152"/>
      <c r="B217" s="153"/>
      <c r="C217" s="154"/>
      <c r="D217" s="149"/>
      <c r="E217" s="149"/>
      <c r="F217" s="155"/>
      <c r="G217" s="149"/>
      <c r="H217" s="149"/>
      <c r="I217" s="149"/>
      <c r="J217" s="149"/>
      <c r="K217" s="156"/>
      <c r="L217" s="157"/>
      <c r="M217" s="148"/>
      <c r="N217" s="148"/>
      <c r="O217" s="149"/>
      <c r="P217" s="150"/>
      <c r="Q217" s="149"/>
      <c r="R217" s="149"/>
      <c r="S217" s="149"/>
      <c r="T217" s="149"/>
      <c r="U217" s="149"/>
      <c r="V217" s="47"/>
    </row>
    <row r="218" spans="1:22">
      <c r="A218" s="152"/>
      <c r="B218" s="153"/>
      <c r="C218" s="154"/>
      <c r="D218" s="149"/>
      <c r="E218" s="149"/>
      <c r="F218" s="155"/>
      <c r="G218" s="149"/>
      <c r="H218" s="149"/>
      <c r="I218" s="149"/>
      <c r="J218" s="149"/>
      <c r="K218" s="156"/>
      <c r="L218" s="157"/>
      <c r="M218" s="148"/>
      <c r="N218" s="148"/>
      <c r="O218" s="149"/>
      <c r="P218" s="150"/>
      <c r="Q218" s="149"/>
      <c r="R218" s="149"/>
      <c r="S218" s="149"/>
      <c r="T218" s="149"/>
      <c r="U218" s="149"/>
      <c r="V218" s="47"/>
    </row>
    <row r="219" spans="1:22">
      <c r="A219" s="152"/>
      <c r="B219" s="153"/>
      <c r="C219" s="154"/>
      <c r="D219" s="149"/>
      <c r="E219" s="149"/>
      <c r="F219" s="155"/>
      <c r="G219" s="149"/>
      <c r="H219" s="149"/>
      <c r="I219" s="149"/>
      <c r="J219" s="149"/>
      <c r="K219" s="156"/>
      <c r="L219" s="157"/>
      <c r="M219" s="148"/>
      <c r="N219" s="148"/>
      <c r="O219" s="149"/>
      <c r="P219" s="150"/>
      <c r="Q219" s="149"/>
      <c r="R219" s="149"/>
      <c r="S219" s="149"/>
      <c r="T219" s="149"/>
      <c r="U219" s="149"/>
      <c r="V219" s="47"/>
    </row>
    <row r="220" spans="1:22">
      <c r="A220" s="152"/>
      <c r="B220" s="153"/>
      <c r="C220" s="154"/>
      <c r="D220" s="149"/>
      <c r="E220" s="149"/>
      <c r="F220" s="155"/>
      <c r="G220" s="149"/>
      <c r="H220" s="149"/>
      <c r="I220" s="149"/>
      <c r="J220" s="149"/>
      <c r="K220" s="156"/>
      <c r="L220" s="157"/>
      <c r="M220" s="148"/>
      <c r="N220" s="148"/>
      <c r="O220" s="149"/>
      <c r="P220" s="150"/>
      <c r="Q220" s="149"/>
      <c r="R220" s="149"/>
      <c r="S220" s="149"/>
      <c r="T220" s="149"/>
      <c r="U220" s="149"/>
      <c r="V220" s="47"/>
    </row>
    <row r="221" spans="1:22">
      <c r="A221" s="152"/>
      <c r="B221" s="153"/>
      <c r="C221" s="154"/>
      <c r="D221" s="149"/>
      <c r="E221" s="149"/>
      <c r="F221" s="155"/>
      <c r="G221" s="149"/>
      <c r="H221" s="149"/>
      <c r="I221" s="149"/>
      <c r="J221" s="149"/>
      <c r="K221" s="156"/>
      <c r="L221" s="157"/>
      <c r="M221" s="148"/>
      <c r="N221" s="148"/>
      <c r="O221" s="149"/>
      <c r="P221" s="150"/>
      <c r="Q221" s="149"/>
      <c r="R221" s="149"/>
      <c r="S221" s="149"/>
      <c r="T221" s="149"/>
      <c r="U221" s="149"/>
      <c r="V221" s="47"/>
    </row>
    <row r="222" spans="1:22">
      <c r="A222" s="152"/>
      <c r="B222" s="153"/>
      <c r="C222" s="154"/>
      <c r="D222" s="149"/>
      <c r="E222" s="149"/>
      <c r="F222" s="155"/>
      <c r="G222" s="149"/>
      <c r="H222" s="149"/>
      <c r="I222" s="149"/>
      <c r="J222" s="149"/>
      <c r="K222" s="156"/>
      <c r="L222" s="157"/>
      <c r="M222" s="148"/>
      <c r="N222" s="148"/>
      <c r="O222" s="149"/>
      <c r="P222" s="150"/>
      <c r="Q222" s="149"/>
      <c r="R222" s="149"/>
      <c r="S222" s="149"/>
      <c r="T222" s="149"/>
      <c r="U222" s="149"/>
      <c r="V222" s="47"/>
    </row>
    <row r="223" spans="1:22">
      <c r="A223" s="152"/>
      <c r="B223" s="153"/>
      <c r="C223" s="154"/>
      <c r="D223" s="149"/>
      <c r="E223" s="149"/>
      <c r="F223" s="155"/>
      <c r="G223" s="149"/>
      <c r="H223" s="149"/>
      <c r="I223" s="149"/>
      <c r="J223" s="149"/>
      <c r="K223" s="156"/>
      <c r="L223" s="157"/>
      <c r="M223" s="148"/>
      <c r="N223" s="148"/>
      <c r="O223" s="149"/>
      <c r="P223" s="150"/>
      <c r="Q223" s="149"/>
      <c r="R223" s="149"/>
      <c r="S223" s="149"/>
      <c r="T223" s="149"/>
      <c r="U223" s="149"/>
      <c r="V223" s="47"/>
    </row>
    <row r="224" spans="1:22">
      <c r="A224" s="152"/>
      <c r="B224" s="153"/>
      <c r="C224" s="154"/>
      <c r="D224" s="149"/>
      <c r="E224" s="149"/>
      <c r="F224" s="155"/>
      <c r="G224" s="149"/>
      <c r="H224" s="149"/>
      <c r="I224" s="149"/>
      <c r="J224" s="149"/>
      <c r="K224" s="156"/>
      <c r="L224" s="157"/>
      <c r="M224" s="148"/>
      <c r="N224" s="148"/>
      <c r="O224" s="149"/>
      <c r="P224" s="150"/>
      <c r="Q224" s="149"/>
      <c r="R224" s="149"/>
      <c r="S224" s="149"/>
      <c r="T224" s="149"/>
      <c r="U224" s="149"/>
      <c r="V224" s="47"/>
    </row>
    <row r="225" spans="1:22">
      <c r="A225" s="152"/>
      <c r="B225" s="153"/>
      <c r="C225" s="154"/>
      <c r="D225" s="149"/>
      <c r="E225" s="149"/>
      <c r="F225" s="155"/>
      <c r="G225" s="149"/>
      <c r="H225" s="149"/>
      <c r="I225" s="149"/>
      <c r="J225" s="149"/>
      <c r="K225" s="156"/>
      <c r="L225" s="157"/>
      <c r="M225" s="148"/>
      <c r="N225" s="148"/>
      <c r="O225" s="149"/>
      <c r="P225" s="150"/>
      <c r="Q225" s="149"/>
      <c r="R225" s="149"/>
      <c r="S225" s="149"/>
      <c r="T225" s="149"/>
      <c r="U225" s="149"/>
      <c r="V225" s="47"/>
    </row>
    <row r="226" spans="1:22">
      <c r="A226" s="152"/>
      <c r="B226" s="153"/>
      <c r="C226" s="154"/>
      <c r="D226" s="149"/>
      <c r="E226" s="149"/>
      <c r="F226" s="155"/>
      <c r="G226" s="149"/>
      <c r="H226" s="149"/>
      <c r="I226" s="149"/>
      <c r="J226" s="149"/>
      <c r="K226" s="156"/>
      <c r="L226" s="157"/>
      <c r="M226" s="148"/>
      <c r="N226" s="148"/>
      <c r="O226" s="149"/>
      <c r="P226" s="150"/>
      <c r="Q226" s="149"/>
      <c r="R226" s="149"/>
      <c r="S226" s="149"/>
      <c r="T226" s="149"/>
      <c r="U226" s="149"/>
      <c r="V226" s="47"/>
    </row>
    <row r="227" spans="1:22">
      <c r="A227" s="158"/>
      <c r="B227" s="153"/>
      <c r="C227" s="154"/>
      <c r="D227" s="148"/>
      <c r="E227" s="148"/>
      <c r="F227" s="155"/>
      <c r="G227" s="148"/>
      <c r="H227" s="148"/>
      <c r="I227" s="148"/>
      <c r="J227" s="149"/>
      <c r="K227" s="159"/>
      <c r="L227" s="157"/>
      <c r="M227" s="148"/>
      <c r="N227" s="148"/>
      <c r="O227" s="148"/>
      <c r="P227" s="155"/>
      <c r="Q227" s="148"/>
      <c r="R227" s="129"/>
      <c r="S227" s="148"/>
      <c r="T227" s="148"/>
      <c r="U227" s="148"/>
      <c r="V227" s="47"/>
    </row>
    <row r="228" spans="1:22">
      <c r="A228" s="152"/>
      <c r="B228" s="153"/>
      <c r="C228" s="154"/>
      <c r="D228" s="149"/>
      <c r="E228" s="149"/>
      <c r="F228" s="155"/>
      <c r="G228" s="149"/>
      <c r="H228" s="149"/>
      <c r="I228" s="149"/>
      <c r="J228" s="149"/>
      <c r="K228" s="156"/>
      <c r="L228" s="157"/>
      <c r="M228" s="148"/>
      <c r="N228" s="148"/>
      <c r="O228" s="149"/>
      <c r="P228" s="150"/>
      <c r="Q228" s="149"/>
      <c r="R228" s="130"/>
      <c r="S228" s="149"/>
      <c r="T228" s="149"/>
      <c r="U228" s="149"/>
      <c r="V228" s="47"/>
    </row>
    <row r="229" spans="1:22">
      <c r="A229" s="152"/>
      <c r="B229" s="153"/>
      <c r="C229" s="154"/>
      <c r="D229" s="149"/>
      <c r="E229" s="149"/>
      <c r="F229" s="155"/>
      <c r="G229" s="149"/>
      <c r="H229" s="149"/>
      <c r="I229" s="148"/>
      <c r="J229" s="149"/>
      <c r="K229" s="156"/>
      <c r="L229" s="157"/>
      <c r="M229" s="148"/>
      <c r="N229" s="148"/>
      <c r="O229" s="148"/>
      <c r="P229" s="155"/>
      <c r="Q229" s="148"/>
      <c r="R229" s="130"/>
      <c r="S229" s="148"/>
      <c r="T229" s="149"/>
      <c r="U229" s="149"/>
      <c r="V229" s="47"/>
    </row>
    <row r="230" spans="1:22">
      <c r="A230" s="152"/>
      <c r="B230" s="153"/>
      <c r="C230" s="154"/>
      <c r="D230" s="149"/>
      <c r="E230" s="149"/>
      <c r="F230" s="155"/>
      <c r="G230" s="149"/>
      <c r="H230" s="149"/>
      <c r="I230" s="149"/>
      <c r="J230" s="149"/>
      <c r="K230" s="156"/>
      <c r="L230" s="157"/>
      <c r="M230" s="148"/>
      <c r="N230" s="148"/>
      <c r="O230" s="149"/>
      <c r="P230" s="150"/>
      <c r="Q230" s="149"/>
      <c r="R230" s="130"/>
      <c r="S230" s="149"/>
      <c r="T230" s="149"/>
      <c r="U230" s="149"/>
      <c r="V230" s="47"/>
    </row>
    <row r="231" spans="1:22">
      <c r="A231" s="152"/>
      <c r="B231" s="153"/>
      <c r="C231" s="154"/>
      <c r="D231" s="149"/>
      <c r="E231" s="149"/>
      <c r="F231" s="155"/>
      <c r="G231" s="149"/>
      <c r="H231" s="149"/>
      <c r="I231" s="149"/>
      <c r="J231" s="149"/>
      <c r="K231" s="156"/>
      <c r="L231" s="157"/>
      <c r="M231" s="148"/>
      <c r="N231" s="148"/>
      <c r="O231" s="149"/>
      <c r="P231" s="150"/>
      <c r="Q231" s="149"/>
      <c r="R231" s="130"/>
      <c r="S231" s="149"/>
      <c r="T231" s="149"/>
      <c r="U231" s="149"/>
      <c r="V231" s="47"/>
    </row>
    <row r="232" spans="1:22">
      <c r="A232" s="152"/>
      <c r="B232" s="153"/>
      <c r="C232" s="154"/>
      <c r="D232" s="149"/>
      <c r="E232" s="149"/>
      <c r="F232" s="155"/>
      <c r="G232" s="149"/>
      <c r="H232" s="149"/>
      <c r="I232" s="149"/>
      <c r="J232" s="149"/>
      <c r="K232" s="156"/>
      <c r="L232" s="157"/>
      <c r="M232" s="148"/>
      <c r="N232" s="148"/>
      <c r="O232" s="149"/>
      <c r="P232" s="150"/>
      <c r="Q232" s="149"/>
      <c r="R232" s="130"/>
      <c r="S232" s="149"/>
      <c r="T232" s="149"/>
      <c r="U232" s="149"/>
      <c r="V232" s="47"/>
    </row>
    <row r="233" spans="1:22">
      <c r="A233" s="160"/>
      <c r="B233" s="153"/>
      <c r="C233" s="154"/>
      <c r="D233" s="149"/>
      <c r="E233" s="149"/>
      <c r="F233" s="155"/>
      <c r="G233" s="149"/>
      <c r="H233" s="149"/>
      <c r="I233" s="149"/>
      <c r="J233" s="149"/>
      <c r="K233" s="156"/>
      <c r="L233" s="157"/>
      <c r="M233" s="148"/>
      <c r="N233" s="148"/>
      <c r="O233" s="148"/>
      <c r="P233" s="155"/>
      <c r="Q233" s="148"/>
      <c r="R233" s="130"/>
      <c r="S233" s="148"/>
      <c r="T233" s="149"/>
      <c r="U233" s="149"/>
      <c r="V233" s="47"/>
    </row>
    <row r="234" spans="1:22">
      <c r="A234" s="161"/>
      <c r="B234" s="153"/>
      <c r="C234" s="154"/>
      <c r="D234" s="166"/>
      <c r="E234" s="166"/>
      <c r="F234" s="155"/>
      <c r="G234" s="166"/>
      <c r="H234" s="166"/>
      <c r="I234" s="166"/>
      <c r="J234" s="166"/>
      <c r="K234" s="164"/>
      <c r="L234" s="157"/>
      <c r="M234" s="148"/>
      <c r="N234" s="168"/>
      <c r="O234" s="162"/>
      <c r="P234" s="169"/>
      <c r="Q234" s="162"/>
      <c r="R234" s="162"/>
      <c r="S234" s="162"/>
      <c r="T234" s="162"/>
      <c r="U234" s="162"/>
      <c r="V234" s="47"/>
    </row>
    <row r="235" spans="1:22">
      <c r="A235" s="152"/>
      <c r="B235" s="153"/>
      <c r="C235" s="154"/>
      <c r="D235" s="149"/>
      <c r="E235" s="149"/>
      <c r="F235" s="155"/>
      <c r="G235" s="149"/>
      <c r="H235" s="149"/>
      <c r="I235" s="149"/>
      <c r="J235" s="149"/>
      <c r="K235" s="156"/>
      <c r="L235" s="157"/>
      <c r="M235" s="148"/>
      <c r="N235" s="148"/>
      <c r="O235" s="149"/>
      <c r="P235" s="150"/>
      <c r="Q235" s="149"/>
      <c r="R235" s="130"/>
      <c r="S235" s="149"/>
      <c r="T235" s="149"/>
      <c r="U235" s="149"/>
      <c r="V235" s="47"/>
    </row>
    <row r="236" spans="1:22">
      <c r="A236" s="152"/>
      <c r="B236" s="153"/>
      <c r="C236" s="154"/>
      <c r="D236" s="149"/>
      <c r="E236" s="149"/>
      <c r="F236" s="155"/>
      <c r="G236" s="149"/>
      <c r="H236" s="149"/>
      <c r="I236" s="149"/>
      <c r="J236" s="149"/>
      <c r="K236" s="156"/>
      <c r="L236" s="157"/>
      <c r="M236" s="148"/>
      <c r="N236" s="148"/>
      <c r="O236" s="149"/>
      <c r="P236" s="150"/>
      <c r="Q236" s="149"/>
      <c r="R236" s="130"/>
      <c r="S236" s="149"/>
      <c r="T236" s="149"/>
      <c r="U236" s="149"/>
      <c r="V236" s="47"/>
    </row>
    <row r="237" spans="1:22">
      <c r="A237" s="158"/>
      <c r="B237" s="153"/>
      <c r="C237" s="154"/>
      <c r="D237" s="148"/>
      <c r="E237" s="148"/>
      <c r="F237" s="155"/>
      <c r="G237" s="148"/>
      <c r="H237" s="148"/>
      <c r="I237" s="148"/>
      <c r="J237" s="148"/>
      <c r="K237" s="159"/>
      <c r="L237" s="157"/>
      <c r="M237" s="148"/>
      <c r="N237" s="148"/>
      <c r="O237" s="148"/>
      <c r="P237" s="155"/>
      <c r="Q237" s="148"/>
      <c r="R237" s="129"/>
      <c r="S237" s="148"/>
      <c r="T237" s="148"/>
      <c r="U237" s="159"/>
      <c r="V237" s="47"/>
    </row>
    <row r="238" spans="1:22">
      <c r="A238" s="152"/>
      <c r="B238" s="153"/>
      <c r="C238" s="154"/>
      <c r="D238" s="149"/>
      <c r="E238" s="149"/>
      <c r="F238" s="155"/>
      <c r="G238" s="149"/>
      <c r="H238" s="149"/>
      <c r="I238" s="149"/>
      <c r="J238" s="149"/>
      <c r="K238" s="156"/>
      <c r="L238" s="157"/>
      <c r="M238" s="148"/>
      <c r="N238" s="148"/>
      <c r="O238" s="149"/>
      <c r="P238" s="150"/>
      <c r="Q238" s="149"/>
      <c r="R238" s="130"/>
      <c r="S238" s="149"/>
      <c r="T238" s="149"/>
      <c r="U238" s="149"/>
      <c r="V238" s="47"/>
    </row>
    <row r="239" spans="1:22">
      <c r="A239" s="152"/>
      <c r="B239" s="153"/>
      <c r="C239" s="154"/>
      <c r="D239" s="149"/>
      <c r="E239" s="149"/>
      <c r="F239" s="155"/>
      <c r="G239" s="149"/>
      <c r="H239" s="149"/>
      <c r="I239" s="149"/>
      <c r="J239" s="149"/>
      <c r="K239" s="156"/>
      <c r="L239" s="157"/>
      <c r="M239" s="148"/>
      <c r="N239" s="148"/>
      <c r="O239" s="149"/>
      <c r="P239" s="150"/>
      <c r="Q239" s="149"/>
      <c r="R239" s="130"/>
      <c r="S239" s="149"/>
      <c r="T239" s="149"/>
      <c r="U239" s="149"/>
      <c r="V239" s="47"/>
    </row>
    <row r="240" spans="1:22">
      <c r="A240" s="152"/>
      <c r="B240" s="153"/>
      <c r="C240" s="154"/>
      <c r="D240" s="149"/>
      <c r="E240" s="149"/>
      <c r="F240" s="155"/>
      <c r="G240" s="149"/>
      <c r="H240" s="149"/>
      <c r="I240" s="149"/>
      <c r="J240" s="149"/>
      <c r="K240" s="156"/>
      <c r="L240" s="157"/>
      <c r="M240" s="148"/>
      <c r="N240" s="148"/>
      <c r="O240" s="149"/>
      <c r="P240" s="150"/>
      <c r="Q240" s="149"/>
      <c r="R240" s="130"/>
      <c r="S240" s="149"/>
      <c r="T240" s="149"/>
      <c r="U240" s="149"/>
      <c r="V240" s="47"/>
    </row>
    <row r="241" spans="1:22">
      <c r="A241" s="152"/>
      <c r="B241" s="153"/>
      <c r="C241" s="154"/>
      <c r="D241" s="149"/>
      <c r="E241" s="149"/>
      <c r="F241" s="155"/>
      <c r="G241" s="149"/>
      <c r="H241" s="149"/>
      <c r="I241" s="149"/>
      <c r="J241" s="149"/>
      <c r="K241" s="156"/>
      <c r="L241" s="157"/>
      <c r="M241" s="148"/>
      <c r="N241" s="148"/>
      <c r="O241" s="149"/>
      <c r="P241" s="150"/>
      <c r="Q241" s="149"/>
      <c r="R241" s="130"/>
      <c r="S241" s="149"/>
      <c r="T241" s="149"/>
      <c r="U241" s="149"/>
      <c r="V241" s="47"/>
    </row>
    <row r="242" spans="1:22">
      <c r="A242" s="158"/>
      <c r="B242" s="153"/>
      <c r="C242" s="154"/>
      <c r="D242" s="148"/>
      <c r="E242" s="148"/>
      <c r="F242" s="155"/>
      <c r="G242" s="148"/>
      <c r="H242" s="148"/>
      <c r="I242" s="148"/>
      <c r="J242" s="148"/>
      <c r="K242" s="159"/>
      <c r="L242" s="157"/>
      <c r="M242" s="148"/>
      <c r="N242" s="148"/>
      <c r="O242" s="148"/>
      <c r="P242" s="155"/>
      <c r="Q242" s="148"/>
      <c r="R242" s="129"/>
      <c r="S242" s="148"/>
      <c r="T242" s="148"/>
      <c r="U242" s="148"/>
      <c r="V242" s="47"/>
    </row>
    <row r="243" spans="1:22">
      <c r="A243" s="152"/>
      <c r="B243" s="153"/>
      <c r="C243" s="154"/>
      <c r="D243" s="149"/>
      <c r="E243" s="149"/>
      <c r="F243" s="155"/>
      <c r="G243" s="149"/>
      <c r="H243" s="149"/>
      <c r="I243" s="149"/>
      <c r="J243" s="149"/>
      <c r="K243" s="156"/>
      <c r="L243" s="157"/>
      <c r="M243" s="148"/>
      <c r="N243" s="148"/>
      <c r="O243" s="149"/>
      <c r="P243" s="150"/>
      <c r="Q243" s="149"/>
      <c r="R243" s="130"/>
      <c r="S243" s="149"/>
      <c r="T243" s="149"/>
      <c r="U243" s="149"/>
      <c r="V243" s="47"/>
    </row>
    <row r="244" spans="1:22">
      <c r="A244" s="152"/>
      <c r="B244" s="153"/>
      <c r="C244" s="154"/>
      <c r="D244" s="149"/>
      <c r="E244" s="149"/>
      <c r="F244" s="155"/>
      <c r="G244" s="149"/>
      <c r="H244" s="149"/>
      <c r="I244" s="149"/>
      <c r="J244" s="149"/>
      <c r="K244" s="156"/>
      <c r="L244" s="157"/>
      <c r="M244" s="148"/>
      <c r="N244" s="148"/>
      <c r="O244" s="149"/>
      <c r="P244" s="150"/>
      <c r="Q244" s="149"/>
      <c r="R244" s="130"/>
      <c r="S244" s="149"/>
      <c r="T244" s="149"/>
      <c r="U244" s="149"/>
      <c r="V244" s="47"/>
    </row>
    <row r="245" spans="1:22">
      <c r="A245" s="152"/>
      <c r="B245" s="153"/>
      <c r="C245" s="154"/>
      <c r="D245" s="149"/>
      <c r="E245" s="149"/>
      <c r="F245" s="155"/>
      <c r="G245" s="149"/>
      <c r="H245" s="149"/>
      <c r="I245" s="149"/>
      <c r="J245" s="149"/>
      <c r="K245" s="156"/>
      <c r="L245" s="157"/>
      <c r="M245" s="148"/>
      <c r="N245" s="148"/>
      <c r="O245" s="149"/>
      <c r="P245" s="150"/>
      <c r="Q245" s="149"/>
      <c r="R245" s="130"/>
      <c r="S245" s="149"/>
      <c r="T245" s="149"/>
      <c r="U245" s="149"/>
      <c r="V245" s="47"/>
    </row>
    <row r="246" spans="1:22">
      <c r="A246" s="152"/>
      <c r="B246" s="153"/>
      <c r="C246" s="154"/>
      <c r="D246" s="149"/>
      <c r="E246" s="149"/>
      <c r="F246" s="155"/>
      <c r="G246" s="149"/>
      <c r="H246" s="149"/>
      <c r="I246" s="149"/>
      <c r="J246" s="149"/>
      <c r="K246" s="156"/>
      <c r="L246" s="157"/>
      <c r="M246" s="148"/>
      <c r="N246" s="148"/>
      <c r="O246" s="149"/>
      <c r="P246" s="150"/>
      <c r="Q246" s="149"/>
      <c r="R246" s="130"/>
      <c r="S246" s="149"/>
      <c r="T246" s="149"/>
      <c r="U246" s="149"/>
      <c r="V246" s="47"/>
    </row>
    <row r="247" spans="1:22">
      <c r="A247" s="152"/>
      <c r="B247" s="153"/>
      <c r="C247" s="154"/>
      <c r="D247" s="149"/>
      <c r="E247" s="149"/>
      <c r="F247" s="155"/>
      <c r="G247" s="149"/>
      <c r="H247" s="149"/>
      <c r="I247" s="149"/>
      <c r="J247" s="149"/>
      <c r="K247" s="156"/>
      <c r="L247" s="157"/>
      <c r="M247" s="148"/>
      <c r="N247" s="148"/>
      <c r="O247" s="149"/>
      <c r="P247" s="150"/>
      <c r="Q247" s="149"/>
      <c r="R247" s="130"/>
      <c r="S247" s="149"/>
      <c r="T247" s="149"/>
      <c r="U247" s="149"/>
      <c r="V247" s="47"/>
    </row>
    <row r="248" spans="1:22">
      <c r="A248" s="152"/>
      <c r="B248" s="153"/>
      <c r="C248" s="154"/>
      <c r="D248" s="149"/>
      <c r="E248" s="149"/>
      <c r="F248" s="155"/>
      <c r="G248" s="149"/>
      <c r="H248" s="149"/>
      <c r="I248" s="149"/>
      <c r="J248" s="149"/>
      <c r="K248" s="156"/>
      <c r="L248" s="157"/>
      <c r="M248" s="148"/>
      <c r="N248" s="148"/>
      <c r="O248" s="149"/>
      <c r="P248" s="150"/>
      <c r="Q248" s="149"/>
      <c r="R248" s="130"/>
      <c r="S248" s="149"/>
      <c r="T248" s="149"/>
      <c r="U248" s="149"/>
      <c r="V248" s="47"/>
    </row>
    <row r="249" spans="1:22">
      <c r="A249" s="152"/>
      <c r="B249" s="153"/>
      <c r="C249" s="154"/>
      <c r="D249" s="149"/>
      <c r="E249" s="149"/>
      <c r="F249" s="155"/>
      <c r="G249" s="149"/>
      <c r="H249" s="149"/>
      <c r="I249" s="149"/>
      <c r="J249" s="149"/>
      <c r="K249" s="156"/>
      <c r="L249" s="157"/>
      <c r="M249" s="148"/>
      <c r="N249" s="148"/>
      <c r="O249" s="149"/>
      <c r="P249" s="150"/>
      <c r="Q249" s="149"/>
      <c r="R249" s="130"/>
      <c r="S249" s="149"/>
      <c r="T249" s="149"/>
      <c r="U249" s="149"/>
      <c r="V249" s="47"/>
    </row>
    <row r="250" spans="1:22">
      <c r="A250" s="152"/>
      <c r="B250" s="153"/>
      <c r="C250" s="154"/>
      <c r="D250" s="149"/>
      <c r="E250" s="149"/>
      <c r="F250" s="155"/>
      <c r="G250" s="149"/>
      <c r="H250" s="149"/>
      <c r="I250" s="149"/>
      <c r="J250" s="149"/>
      <c r="K250" s="156"/>
      <c r="L250" s="157"/>
      <c r="M250" s="148"/>
      <c r="N250" s="148"/>
      <c r="O250" s="149"/>
      <c r="P250" s="150"/>
      <c r="Q250" s="149"/>
      <c r="R250" s="130"/>
      <c r="S250" s="149"/>
      <c r="T250" s="149"/>
      <c r="U250" s="149"/>
      <c r="V250" s="47"/>
    </row>
    <row r="251" spans="1:22">
      <c r="A251" s="152"/>
      <c r="B251" s="153"/>
      <c r="C251" s="154"/>
      <c r="D251" s="149"/>
      <c r="E251" s="149"/>
      <c r="F251" s="155"/>
      <c r="G251" s="149"/>
      <c r="H251" s="149"/>
      <c r="I251" s="149"/>
      <c r="J251" s="149"/>
      <c r="K251" s="156"/>
      <c r="L251" s="157"/>
      <c r="M251" s="148"/>
      <c r="N251" s="148"/>
      <c r="O251" s="149"/>
      <c r="P251" s="150"/>
      <c r="Q251" s="149"/>
      <c r="R251" s="130"/>
      <c r="S251" s="149"/>
      <c r="T251" s="149"/>
      <c r="U251" s="149"/>
      <c r="V251" s="47"/>
    </row>
    <row r="252" spans="1:22">
      <c r="A252" s="152"/>
      <c r="B252" s="153"/>
      <c r="C252" s="154"/>
      <c r="D252" s="149"/>
      <c r="E252" s="149"/>
      <c r="F252" s="155"/>
      <c r="G252" s="149"/>
      <c r="H252" s="149"/>
      <c r="I252" s="149"/>
      <c r="J252" s="149"/>
      <c r="K252" s="156"/>
      <c r="L252" s="157"/>
      <c r="M252" s="148"/>
      <c r="N252" s="148"/>
      <c r="O252" s="149"/>
      <c r="P252" s="150"/>
      <c r="Q252" s="149"/>
      <c r="R252" s="130"/>
      <c r="S252" s="149"/>
      <c r="T252" s="149"/>
      <c r="U252" s="149"/>
      <c r="V252" s="47"/>
    </row>
    <row r="253" spans="1:22">
      <c r="A253" s="152"/>
      <c r="B253" s="153"/>
      <c r="C253" s="154"/>
      <c r="D253" s="149"/>
      <c r="E253" s="149"/>
      <c r="F253" s="155"/>
      <c r="G253" s="149"/>
      <c r="H253" s="149"/>
      <c r="I253" s="149"/>
      <c r="J253" s="149"/>
      <c r="K253" s="156"/>
      <c r="L253" s="157"/>
      <c r="M253" s="148"/>
      <c r="N253" s="148"/>
      <c r="O253" s="149"/>
      <c r="P253" s="150"/>
      <c r="Q253" s="149"/>
      <c r="R253" s="130"/>
      <c r="S253" s="149"/>
      <c r="T253" s="149"/>
      <c r="U253" s="149"/>
      <c r="V253" s="47"/>
    </row>
    <row r="254" spans="1:22">
      <c r="A254" s="152"/>
      <c r="B254" s="153"/>
      <c r="C254" s="154"/>
      <c r="D254" s="149"/>
      <c r="E254" s="149"/>
      <c r="F254" s="155"/>
      <c r="G254" s="149"/>
      <c r="H254" s="149"/>
      <c r="I254" s="149"/>
      <c r="J254" s="149"/>
      <c r="K254" s="156"/>
      <c r="L254" s="157"/>
      <c r="M254" s="148"/>
      <c r="N254" s="148"/>
      <c r="O254" s="149"/>
      <c r="P254" s="150"/>
      <c r="Q254" s="149"/>
      <c r="R254" s="130"/>
      <c r="S254" s="149"/>
      <c r="T254" s="149"/>
      <c r="U254" s="149"/>
      <c r="V254" s="47"/>
    </row>
    <row r="255" spans="1:22">
      <c r="A255" s="158"/>
      <c r="B255" s="153"/>
      <c r="C255" s="154"/>
      <c r="D255" s="148"/>
      <c r="E255" s="148"/>
      <c r="F255" s="155"/>
      <c r="G255" s="148"/>
      <c r="H255" s="148"/>
      <c r="I255" s="148"/>
      <c r="J255" s="149"/>
      <c r="K255" s="159"/>
      <c r="L255" s="157"/>
      <c r="M255" s="148"/>
      <c r="N255" s="148"/>
      <c r="O255" s="148"/>
      <c r="P255" s="155"/>
      <c r="Q255" s="148"/>
      <c r="R255" s="129"/>
      <c r="S255" s="148"/>
      <c r="T255" s="148"/>
      <c r="U255" s="148"/>
      <c r="V255" s="47"/>
    </row>
    <row r="256" spans="1:22">
      <c r="A256" s="152"/>
      <c r="B256" s="153"/>
      <c r="C256" s="154"/>
      <c r="D256" s="149"/>
      <c r="E256" s="149"/>
      <c r="F256" s="155"/>
      <c r="G256" s="149"/>
      <c r="H256" s="149"/>
      <c r="I256" s="149"/>
      <c r="J256" s="149"/>
      <c r="K256" s="156"/>
      <c r="L256" s="157"/>
      <c r="M256" s="148"/>
      <c r="N256" s="148"/>
      <c r="O256" s="149"/>
      <c r="P256" s="150"/>
      <c r="Q256" s="149"/>
      <c r="R256" s="130"/>
      <c r="S256" s="149"/>
      <c r="T256" s="149"/>
      <c r="U256" s="149"/>
      <c r="V256" s="47"/>
    </row>
    <row r="257" spans="1:22">
      <c r="A257" s="152"/>
      <c r="B257" s="153"/>
      <c r="C257" s="154"/>
      <c r="D257" s="149"/>
      <c r="E257" s="149"/>
      <c r="F257" s="155"/>
      <c r="G257" s="149"/>
      <c r="H257" s="149"/>
      <c r="I257" s="148"/>
      <c r="J257" s="149"/>
      <c r="K257" s="156"/>
      <c r="L257" s="157"/>
      <c r="M257" s="148"/>
      <c r="N257" s="148"/>
      <c r="O257" s="148"/>
      <c r="P257" s="155"/>
      <c r="Q257" s="148"/>
      <c r="R257" s="130"/>
      <c r="S257" s="148"/>
      <c r="T257" s="149"/>
      <c r="U257" s="149"/>
      <c r="V257" s="47"/>
    </row>
    <row r="258" spans="1:22">
      <c r="A258" s="152"/>
      <c r="B258" s="153"/>
      <c r="C258" s="154"/>
      <c r="D258" s="149"/>
      <c r="E258" s="149"/>
      <c r="F258" s="155"/>
      <c r="G258" s="149"/>
      <c r="H258" s="149"/>
      <c r="I258" s="149"/>
      <c r="J258" s="149"/>
      <c r="K258" s="156"/>
      <c r="L258" s="157"/>
      <c r="M258" s="148"/>
      <c r="N258" s="148"/>
      <c r="O258" s="149"/>
      <c r="P258" s="150"/>
      <c r="Q258" s="149"/>
      <c r="R258" s="130"/>
      <c r="S258" s="149"/>
      <c r="T258" s="149"/>
      <c r="U258" s="149"/>
      <c r="V258" s="47"/>
    </row>
    <row r="259" spans="1:22">
      <c r="A259" s="152"/>
      <c r="B259" s="153"/>
      <c r="C259" s="154"/>
      <c r="D259" s="149"/>
      <c r="E259" s="149"/>
      <c r="F259" s="155"/>
      <c r="G259" s="149"/>
      <c r="H259" s="149"/>
      <c r="I259" s="149"/>
      <c r="J259" s="149"/>
      <c r="K259" s="156"/>
      <c r="L259" s="157"/>
      <c r="M259" s="148"/>
      <c r="N259" s="148"/>
      <c r="O259" s="149"/>
      <c r="P259" s="150"/>
      <c r="Q259" s="149"/>
      <c r="R259" s="130"/>
      <c r="S259" s="149"/>
      <c r="T259" s="149"/>
      <c r="U259" s="149"/>
      <c r="V259" s="47"/>
    </row>
    <row r="260" spans="1:22">
      <c r="A260" s="152"/>
      <c r="B260" s="153"/>
      <c r="C260" s="154"/>
      <c r="D260" s="149"/>
      <c r="E260" s="149"/>
      <c r="F260" s="155"/>
      <c r="G260" s="149"/>
      <c r="H260" s="149"/>
      <c r="I260" s="149"/>
      <c r="J260" s="149"/>
      <c r="K260" s="156"/>
      <c r="L260" s="157"/>
      <c r="M260" s="148"/>
      <c r="N260" s="148"/>
      <c r="O260" s="149"/>
      <c r="P260" s="150"/>
      <c r="Q260" s="149"/>
      <c r="R260" s="130"/>
      <c r="S260" s="149"/>
      <c r="T260" s="149"/>
      <c r="U260" s="149"/>
      <c r="V260" s="47"/>
    </row>
    <row r="261" spans="1:22">
      <c r="A261" s="160"/>
      <c r="B261" s="153"/>
      <c r="C261" s="154"/>
      <c r="D261" s="149"/>
      <c r="E261" s="149"/>
      <c r="F261" s="155"/>
      <c r="G261" s="149"/>
      <c r="H261" s="149"/>
      <c r="I261" s="149"/>
      <c r="J261" s="149"/>
      <c r="K261" s="156"/>
      <c r="L261" s="157"/>
      <c r="M261" s="148"/>
      <c r="N261" s="148"/>
      <c r="O261" s="148"/>
      <c r="P261" s="155"/>
      <c r="Q261" s="148"/>
      <c r="R261" s="130"/>
      <c r="S261" s="148"/>
      <c r="T261" s="149"/>
      <c r="U261" s="149"/>
      <c r="V261" s="47"/>
    </row>
    <row r="262" spans="1:22">
      <c r="A262" s="161"/>
      <c r="B262" s="153"/>
      <c r="C262" s="154"/>
      <c r="D262" s="166"/>
      <c r="E262" s="166"/>
      <c r="F262" s="155"/>
      <c r="G262" s="166"/>
      <c r="H262" s="166"/>
      <c r="I262" s="166"/>
      <c r="J262" s="166"/>
      <c r="K262" s="164"/>
      <c r="L262" s="157"/>
      <c r="M262" s="148"/>
      <c r="N262" s="168"/>
      <c r="O262" s="162"/>
      <c r="P262" s="169"/>
      <c r="Q262" s="162"/>
      <c r="R262" s="162"/>
      <c r="S262" s="162"/>
      <c r="T262" s="162"/>
      <c r="U262" s="162"/>
      <c r="V262" s="47"/>
    </row>
    <row r="263" spans="1:22">
      <c r="A263" s="152"/>
      <c r="B263" s="153"/>
      <c r="C263" s="154"/>
      <c r="D263" s="149"/>
      <c r="E263" s="149"/>
      <c r="F263" s="155"/>
      <c r="G263" s="149"/>
      <c r="H263" s="149"/>
      <c r="I263" s="149"/>
      <c r="J263" s="149"/>
      <c r="K263" s="156"/>
      <c r="L263" s="157"/>
      <c r="M263" s="148"/>
      <c r="N263" s="148"/>
      <c r="O263" s="149"/>
      <c r="P263" s="150"/>
      <c r="Q263" s="149"/>
      <c r="R263" s="130"/>
      <c r="S263" s="149"/>
      <c r="T263" s="149"/>
      <c r="U263" s="149"/>
      <c r="V263" s="47"/>
    </row>
    <row r="264" spans="1:22">
      <c r="A264" s="152"/>
      <c r="B264" s="153"/>
      <c r="C264" s="154"/>
      <c r="D264" s="149"/>
      <c r="E264" s="149"/>
      <c r="F264" s="155"/>
      <c r="G264" s="149"/>
      <c r="H264" s="149"/>
      <c r="I264" s="149"/>
      <c r="J264" s="149"/>
      <c r="K264" s="156"/>
      <c r="L264" s="157"/>
      <c r="M264" s="148"/>
      <c r="N264" s="148"/>
      <c r="O264" s="149"/>
      <c r="P264" s="150"/>
      <c r="Q264" s="149"/>
      <c r="R264" s="130"/>
      <c r="S264" s="149"/>
      <c r="T264" s="149"/>
      <c r="U264" s="149"/>
      <c r="V264" s="47"/>
    </row>
    <row r="265" spans="1:22">
      <c r="A265" s="158"/>
      <c r="B265" s="153"/>
      <c r="C265" s="154"/>
      <c r="D265" s="148"/>
      <c r="E265" s="148"/>
      <c r="F265" s="155"/>
      <c r="G265" s="148"/>
      <c r="H265" s="148"/>
      <c r="I265" s="148"/>
      <c r="J265" s="148"/>
      <c r="K265" s="159"/>
      <c r="L265" s="157"/>
      <c r="M265" s="148"/>
      <c r="N265" s="148"/>
      <c r="O265" s="148"/>
      <c r="P265" s="155"/>
      <c r="Q265" s="148"/>
      <c r="R265" s="129"/>
      <c r="S265" s="148"/>
      <c r="T265" s="148"/>
      <c r="U265" s="159"/>
      <c r="V265" s="47"/>
    </row>
    <row r="266" spans="1:22">
      <c r="A266" s="152"/>
      <c r="B266" s="153"/>
      <c r="C266" s="154"/>
      <c r="D266" s="149"/>
      <c r="E266" s="149"/>
      <c r="F266" s="155"/>
      <c r="G266" s="149"/>
      <c r="H266" s="149"/>
      <c r="I266" s="149"/>
      <c r="J266" s="149"/>
      <c r="K266" s="156"/>
      <c r="L266" s="157"/>
      <c r="M266" s="148"/>
      <c r="N266" s="148"/>
      <c r="O266" s="149"/>
      <c r="P266" s="150"/>
      <c r="Q266" s="149"/>
      <c r="R266" s="130"/>
      <c r="S266" s="149"/>
      <c r="T266" s="149"/>
      <c r="U266" s="149"/>
      <c r="V266" s="47"/>
    </row>
    <row r="267" spans="1:22">
      <c r="A267" s="152"/>
      <c r="B267" s="153"/>
      <c r="C267" s="154"/>
      <c r="D267" s="149"/>
      <c r="E267" s="149"/>
      <c r="F267" s="155"/>
      <c r="G267" s="149"/>
      <c r="H267" s="149"/>
      <c r="I267" s="149"/>
      <c r="J267" s="149"/>
      <c r="K267" s="156"/>
      <c r="L267" s="157"/>
      <c r="M267" s="148"/>
      <c r="N267" s="148"/>
      <c r="O267" s="149"/>
      <c r="P267" s="150"/>
      <c r="Q267" s="149"/>
      <c r="R267" s="130"/>
      <c r="S267" s="149"/>
      <c r="T267" s="149"/>
      <c r="U267" s="149"/>
      <c r="V267" s="47"/>
    </row>
    <row r="268" spans="1:22">
      <c r="A268" s="152"/>
      <c r="B268" s="153"/>
      <c r="C268" s="154"/>
      <c r="D268" s="149"/>
      <c r="E268" s="149"/>
      <c r="F268" s="155"/>
      <c r="G268" s="149"/>
      <c r="H268" s="149"/>
      <c r="I268" s="149"/>
      <c r="J268" s="149"/>
      <c r="K268" s="156"/>
      <c r="L268" s="157"/>
      <c r="M268" s="148"/>
      <c r="N268" s="148"/>
      <c r="O268" s="149"/>
      <c r="P268" s="150"/>
      <c r="Q268" s="149"/>
      <c r="R268" s="130"/>
      <c r="S268" s="149"/>
      <c r="T268" s="149"/>
      <c r="U268" s="149"/>
      <c r="V268" s="47"/>
    </row>
    <row r="269" spans="1:22">
      <c r="A269" s="152"/>
      <c r="B269" s="153"/>
      <c r="C269" s="154"/>
      <c r="D269" s="149"/>
      <c r="E269" s="149"/>
      <c r="F269" s="155"/>
      <c r="G269" s="149"/>
      <c r="H269" s="149"/>
      <c r="I269" s="149"/>
      <c r="J269" s="149"/>
      <c r="K269" s="156"/>
      <c r="L269" s="157"/>
      <c r="M269" s="148"/>
      <c r="N269" s="148"/>
      <c r="O269" s="149"/>
      <c r="P269" s="150"/>
      <c r="Q269" s="149"/>
      <c r="R269" s="130"/>
      <c r="S269" s="149"/>
      <c r="T269" s="149"/>
      <c r="U269" s="149"/>
      <c r="V269" s="47"/>
    </row>
    <row r="270" spans="1:22">
      <c r="A270" s="158"/>
      <c r="B270" s="153"/>
      <c r="C270" s="154"/>
      <c r="D270" s="148"/>
      <c r="E270" s="148"/>
      <c r="F270" s="155"/>
      <c r="G270" s="148"/>
      <c r="H270" s="148"/>
      <c r="I270" s="148"/>
      <c r="J270" s="148"/>
      <c r="K270" s="159"/>
      <c r="L270" s="157"/>
      <c r="M270" s="148"/>
      <c r="N270" s="148"/>
      <c r="O270" s="148"/>
      <c r="P270" s="155"/>
      <c r="Q270" s="148"/>
      <c r="R270" s="129"/>
      <c r="S270" s="148"/>
      <c r="T270" s="148"/>
      <c r="U270" s="148"/>
      <c r="V270" s="47"/>
    </row>
    <row r="271" spans="1:22">
      <c r="A271" s="152"/>
      <c r="B271" s="153"/>
      <c r="C271" s="154"/>
      <c r="D271" s="149"/>
      <c r="E271" s="149"/>
      <c r="F271" s="155"/>
      <c r="G271" s="149"/>
      <c r="H271" s="149"/>
      <c r="I271" s="149"/>
      <c r="J271" s="149"/>
      <c r="K271" s="156"/>
      <c r="L271" s="157"/>
      <c r="M271" s="148"/>
      <c r="N271" s="148"/>
      <c r="O271" s="149"/>
      <c r="P271" s="150"/>
      <c r="Q271" s="149"/>
      <c r="R271" s="130"/>
      <c r="S271" s="149"/>
      <c r="T271" s="149"/>
      <c r="U271" s="149"/>
      <c r="V271" s="47"/>
    </row>
    <row r="272" spans="1:22">
      <c r="A272" s="152"/>
      <c r="B272" s="153"/>
      <c r="C272" s="154"/>
      <c r="D272" s="149"/>
      <c r="E272" s="149"/>
      <c r="F272" s="155"/>
      <c r="G272" s="149"/>
      <c r="H272" s="149"/>
      <c r="I272" s="149"/>
      <c r="J272" s="149"/>
      <c r="K272" s="156"/>
      <c r="L272" s="157"/>
      <c r="M272" s="148"/>
      <c r="N272" s="148"/>
      <c r="O272" s="149"/>
      <c r="P272" s="150"/>
      <c r="Q272" s="149"/>
      <c r="R272" s="130"/>
      <c r="S272" s="149"/>
      <c r="T272" s="149"/>
      <c r="U272" s="149"/>
      <c r="V272" s="47"/>
    </row>
    <row r="273" spans="1:22">
      <c r="A273" s="152"/>
      <c r="B273" s="153"/>
      <c r="C273" s="154"/>
      <c r="D273" s="149"/>
      <c r="E273" s="149"/>
      <c r="F273" s="155"/>
      <c r="G273" s="149"/>
      <c r="H273" s="149"/>
      <c r="I273" s="149"/>
      <c r="J273" s="149"/>
      <c r="K273" s="156"/>
      <c r="L273" s="157"/>
      <c r="M273" s="148"/>
      <c r="N273" s="148"/>
      <c r="O273" s="149"/>
      <c r="P273" s="150"/>
      <c r="Q273" s="149"/>
      <c r="R273" s="130"/>
      <c r="S273" s="149"/>
      <c r="T273" s="149"/>
      <c r="U273" s="149"/>
      <c r="V273" s="47"/>
    </row>
    <row r="274" spans="1:22">
      <c r="A274" s="152"/>
      <c r="B274" s="153"/>
      <c r="C274" s="154"/>
      <c r="D274" s="149"/>
      <c r="E274" s="149"/>
      <c r="F274" s="155"/>
      <c r="G274" s="149"/>
      <c r="H274" s="149"/>
      <c r="I274" s="149"/>
      <c r="J274" s="149"/>
      <c r="K274" s="156"/>
      <c r="L274" s="157"/>
      <c r="M274" s="148"/>
      <c r="N274" s="148"/>
      <c r="O274" s="149"/>
      <c r="P274" s="150"/>
      <c r="Q274" s="149"/>
      <c r="R274" s="130"/>
      <c r="S274" s="149"/>
      <c r="T274" s="149"/>
      <c r="U274" s="149"/>
      <c r="V274" s="47"/>
    </row>
    <row r="275" spans="1:22">
      <c r="A275" s="152"/>
      <c r="B275" s="153"/>
      <c r="C275" s="154"/>
      <c r="D275" s="149"/>
      <c r="E275" s="149"/>
      <c r="F275" s="155"/>
      <c r="G275" s="149"/>
      <c r="H275" s="149"/>
      <c r="I275" s="149"/>
      <c r="J275" s="149"/>
      <c r="K275" s="156"/>
      <c r="L275" s="157"/>
      <c r="M275" s="148"/>
      <c r="N275" s="148"/>
      <c r="O275" s="149"/>
      <c r="P275" s="150"/>
      <c r="Q275" s="149"/>
      <c r="R275" s="130"/>
      <c r="S275" s="149"/>
      <c r="T275" s="149"/>
      <c r="U275" s="149"/>
      <c r="V275" s="47"/>
    </row>
    <row r="276" spans="1:22">
      <c r="A276" s="152"/>
      <c r="B276" s="153"/>
      <c r="C276" s="154"/>
      <c r="D276" s="149"/>
      <c r="E276" s="149"/>
      <c r="F276" s="155"/>
      <c r="G276" s="149"/>
      <c r="H276" s="149"/>
      <c r="I276" s="149"/>
      <c r="J276" s="149"/>
      <c r="K276" s="156"/>
      <c r="L276" s="157"/>
      <c r="M276" s="148"/>
      <c r="N276" s="148"/>
      <c r="O276" s="149"/>
      <c r="P276" s="150"/>
      <c r="Q276" s="149"/>
      <c r="R276" s="130"/>
      <c r="S276" s="149"/>
      <c r="T276" s="149"/>
      <c r="U276" s="149"/>
      <c r="V276" s="47"/>
    </row>
    <row r="277" spans="1:22">
      <c r="A277" s="152"/>
      <c r="B277" s="153"/>
      <c r="C277" s="154"/>
      <c r="D277" s="149"/>
      <c r="E277" s="149"/>
      <c r="F277" s="155"/>
      <c r="G277" s="149"/>
      <c r="H277" s="149"/>
      <c r="I277" s="149"/>
      <c r="J277" s="149"/>
      <c r="K277" s="156"/>
      <c r="L277" s="157"/>
      <c r="M277" s="148"/>
      <c r="N277" s="148"/>
      <c r="O277" s="149"/>
      <c r="P277" s="150"/>
      <c r="Q277" s="149"/>
      <c r="R277" s="130"/>
      <c r="S277" s="149"/>
      <c r="T277" s="149"/>
      <c r="U277" s="149"/>
      <c r="V277" s="47"/>
    </row>
    <row r="278" spans="1:22">
      <c r="A278" s="152"/>
      <c r="B278" s="153"/>
      <c r="C278" s="154"/>
      <c r="D278" s="149"/>
      <c r="E278" s="149"/>
      <c r="F278" s="155"/>
      <c r="G278" s="149"/>
      <c r="H278" s="149"/>
      <c r="I278" s="149"/>
      <c r="J278" s="149"/>
      <c r="K278" s="156"/>
      <c r="L278" s="157"/>
      <c r="M278" s="148"/>
      <c r="N278" s="148"/>
      <c r="O278" s="149"/>
      <c r="P278" s="150"/>
      <c r="Q278" s="149"/>
      <c r="R278" s="130"/>
      <c r="S278" s="149"/>
      <c r="T278" s="149"/>
      <c r="U278" s="149"/>
      <c r="V278" s="47"/>
    </row>
    <row r="279" spans="1:22">
      <c r="A279" s="152"/>
      <c r="B279" s="153"/>
      <c r="C279" s="154"/>
      <c r="D279" s="149"/>
      <c r="E279" s="149"/>
      <c r="F279" s="155"/>
      <c r="G279" s="149"/>
      <c r="H279" s="149"/>
      <c r="I279" s="149"/>
      <c r="J279" s="149"/>
      <c r="K279" s="156"/>
      <c r="L279" s="157"/>
      <c r="M279" s="148"/>
      <c r="N279" s="148"/>
      <c r="O279" s="149"/>
      <c r="P279" s="150"/>
      <c r="Q279" s="149"/>
      <c r="R279" s="130"/>
      <c r="S279" s="149"/>
      <c r="T279" s="149"/>
      <c r="U279" s="149"/>
      <c r="V279" s="47"/>
    </row>
    <row r="280" spans="1:22">
      <c r="A280" s="152"/>
      <c r="B280" s="153"/>
      <c r="C280" s="154"/>
      <c r="D280" s="149"/>
      <c r="E280" s="149"/>
      <c r="F280" s="155"/>
      <c r="G280" s="149"/>
      <c r="H280" s="149"/>
      <c r="I280" s="149"/>
      <c r="J280" s="149"/>
      <c r="K280" s="156"/>
      <c r="L280" s="157"/>
      <c r="M280" s="148"/>
      <c r="N280" s="148"/>
      <c r="O280" s="149"/>
      <c r="P280" s="150"/>
      <c r="Q280" s="149"/>
      <c r="R280" s="130"/>
      <c r="S280" s="149"/>
      <c r="T280" s="149"/>
      <c r="U280" s="149"/>
      <c r="V280" s="47"/>
    </row>
    <row r="281" spans="1:22">
      <c r="A281" s="152"/>
      <c r="B281" s="153"/>
      <c r="C281" s="154"/>
      <c r="D281" s="149"/>
      <c r="E281" s="149"/>
      <c r="F281" s="155"/>
      <c r="G281" s="149"/>
      <c r="H281" s="149"/>
      <c r="I281" s="149"/>
      <c r="J281" s="149"/>
      <c r="K281" s="156"/>
      <c r="L281" s="157"/>
      <c r="M281" s="148"/>
      <c r="N281" s="148"/>
      <c r="O281" s="149"/>
      <c r="P281" s="150"/>
      <c r="Q281" s="149"/>
      <c r="R281" s="130"/>
      <c r="S281" s="149"/>
      <c r="T281" s="149"/>
      <c r="U281" s="149"/>
      <c r="V281" s="47"/>
    </row>
    <row r="282" spans="1:22">
      <c r="A282" s="152"/>
      <c r="B282" s="153"/>
      <c r="C282" s="154"/>
      <c r="D282" s="149"/>
      <c r="E282" s="149"/>
      <c r="F282" s="155"/>
      <c r="G282" s="149"/>
      <c r="H282" s="149"/>
      <c r="I282" s="149"/>
      <c r="J282" s="149"/>
      <c r="K282" s="156"/>
      <c r="L282" s="157"/>
      <c r="M282" s="148"/>
      <c r="N282" s="148"/>
      <c r="O282" s="149"/>
      <c r="P282" s="150"/>
      <c r="Q282" s="149"/>
      <c r="R282" s="130"/>
      <c r="S282" s="149"/>
      <c r="T282" s="149"/>
      <c r="U282" s="149"/>
      <c r="V282" s="47"/>
    </row>
    <row r="283" spans="1:22">
      <c r="A283" s="158"/>
      <c r="B283" s="153"/>
      <c r="C283" s="154"/>
      <c r="D283" s="148"/>
      <c r="E283" s="148"/>
      <c r="F283" s="155"/>
      <c r="G283" s="148"/>
      <c r="H283" s="148"/>
      <c r="I283" s="148"/>
      <c r="J283" s="149"/>
      <c r="K283" s="159"/>
      <c r="L283" s="157"/>
      <c r="M283" s="148"/>
      <c r="N283" s="148"/>
      <c r="O283" s="148"/>
      <c r="P283" s="155"/>
      <c r="Q283" s="148"/>
      <c r="R283" s="129"/>
      <c r="S283" s="148"/>
      <c r="T283" s="148"/>
      <c r="U283" s="148"/>
      <c r="V283" s="47"/>
    </row>
    <row r="284" spans="1:22">
      <c r="A284" s="152"/>
      <c r="B284" s="153"/>
      <c r="C284" s="154"/>
      <c r="D284" s="149"/>
      <c r="E284" s="149"/>
      <c r="F284" s="155"/>
      <c r="G284" s="149"/>
      <c r="H284" s="149"/>
      <c r="I284" s="149"/>
      <c r="J284" s="149"/>
      <c r="K284" s="156"/>
      <c r="L284" s="157"/>
      <c r="M284" s="148"/>
      <c r="N284" s="148"/>
      <c r="O284" s="149"/>
      <c r="P284" s="150"/>
      <c r="Q284" s="149"/>
      <c r="R284" s="130"/>
      <c r="S284" s="149"/>
      <c r="T284" s="149"/>
      <c r="U284" s="149"/>
      <c r="V284" s="47"/>
    </row>
    <row r="285" spans="1:22">
      <c r="A285" s="152"/>
      <c r="B285" s="153"/>
      <c r="C285" s="154"/>
      <c r="D285" s="149"/>
      <c r="E285" s="149"/>
      <c r="F285" s="155"/>
      <c r="G285" s="149"/>
      <c r="H285" s="149"/>
      <c r="I285" s="148"/>
      <c r="J285" s="149"/>
      <c r="K285" s="156"/>
      <c r="L285" s="157"/>
      <c r="M285" s="148"/>
      <c r="N285" s="148"/>
      <c r="O285" s="148"/>
      <c r="P285" s="155"/>
      <c r="Q285" s="148"/>
      <c r="R285" s="130"/>
      <c r="S285" s="148"/>
      <c r="T285" s="149"/>
      <c r="U285" s="149"/>
      <c r="V285" s="47"/>
    </row>
    <row r="286" spans="1:22">
      <c r="A286" s="152"/>
      <c r="B286" s="153"/>
      <c r="C286" s="154"/>
      <c r="D286" s="149"/>
      <c r="E286" s="149"/>
      <c r="F286" s="155"/>
      <c r="G286" s="149"/>
      <c r="H286" s="149"/>
      <c r="I286" s="149"/>
      <c r="J286" s="149"/>
      <c r="K286" s="156"/>
      <c r="L286" s="157"/>
      <c r="M286" s="148"/>
      <c r="N286" s="148"/>
      <c r="O286" s="149"/>
      <c r="P286" s="150"/>
      <c r="Q286" s="149"/>
      <c r="R286" s="130"/>
      <c r="S286" s="149"/>
      <c r="T286" s="149"/>
      <c r="U286" s="149"/>
      <c r="V286" s="47"/>
    </row>
    <row r="287" spans="1:22">
      <c r="A287" s="152"/>
      <c r="B287" s="153"/>
      <c r="C287" s="154"/>
      <c r="D287" s="149"/>
      <c r="E287" s="149"/>
      <c r="F287" s="155"/>
      <c r="G287" s="149"/>
      <c r="H287" s="149"/>
      <c r="I287" s="149"/>
      <c r="J287" s="149"/>
      <c r="K287" s="156"/>
      <c r="L287" s="157"/>
      <c r="M287" s="148"/>
      <c r="N287" s="148"/>
      <c r="O287" s="149"/>
      <c r="P287" s="150"/>
      <c r="Q287" s="149"/>
      <c r="R287" s="130"/>
      <c r="S287" s="149"/>
      <c r="T287" s="149"/>
      <c r="U287" s="149"/>
      <c r="V287" s="47"/>
    </row>
    <row r="288" spans="1:22">
      <c r="A288" s="152"/>
      <c r="B288" s="153"/>
      <c r="C288" s="154"/>
      <c r="D288" s="149"/>
      <c r="E288" s="149"/>
      <c r="F288" s="155"/>
      <c r="G288" s="149"/>
      <c r="H288" s="149"/>
      <c r="I288" s="149"/>
      <c r="J288" s="149"/>
      <c r="K288" s="156"/>
      <c r="L288" s="157"/>
      <c r="M288" s="148"/>
      <c r="N288" s="148"/>
      <c r="O288" s="149"/>
      <c r="P288" s="150"/>
      <c r="Q288" s="149"/>
      <c r="R288" s="130"/>
      <c r="S288" s="149"/>
      <c r="T288" s="149"/>
      <c r="U288" s="149"/>
      <c r="V288" s="47"/>
    </row>
    <row r="289" spans="1:22">
      <c r="A289" s="160"/>
      <c r="B289" s="153"/>
      <c r="C289" s="154"/>
      <c r="D289" s="149"/>
      <c r="E289" s="149"/>
      <c r="F289" s="155"/>
      <c r="G289" s="149"/>
      <c r="H289" s="149"/>
      <c r="I289" s="149"/>
      <c r="J289" s="149"/>
      <c r="K289" s="156"/>
      <c r="L289" s="157"/>
      <c r="M289" s="148"/>
      <c r="N289" s="148"/>
      <c r="O289" s="148"/>
      <c r="P289" s="155"/>
      <c r="Q289" s="148"/>
      <c r="R289" s="130"/>
      <c r="S289" s="148"/>
      <c r="T289" s="149"/>
      <c r="U289" s="149"/>
      <c r="V289" s="47"/>
    </row>
    <row r="290" spans="1:22">
      <c r="A290" s="161"/>
      <c r="B290" s="153"/>
      <c r="C290" s="154"/>
      <c r="D290" s="166"/>
      <c r="E290" s="166"/>
      <c r="F290" s="155"/>
      <c r="G290" s="166"/>
      <c r="H290" s="166"/>
      <c r="I290" s="166"/>
      <c r="J290" s="166"/>
      <c r="K290" s="164"/>
      <c r="L290" s="157"/>
      <c r="M290" s="148"/>
      <c r="N290" s="168"/>
      <c r="O290" s="162"/>
      <c r="P290" s="169"/>
      <c r="Q290" s="162"/>
      <c r="R290" s="162"/>
      <c r="S290" s="162"/>
      <c r="T290" s="162"/>
      <c r="U290" s="162"/>
      <c r="V290" s="47"/>
    </row>
    <row r="291" spans="1:22">
      <c r="A291" s="152"/>
      <c r="B291" s="153"/>
      <c r="C291" s="154"/>
      <c r="D291" s="149"/>
      <c r="E291" s="149"/>
      <c r="F291" s="155"/>
      <c r="G291" s="149"/>
      <c r="H291" s="149"/>
      <c r="I291" s="149"/>
      <c r="J291" s="149"/>
      <c r="K291" s="156"/>
      <c r="L291" s="157"/>
      <c r="M291" s="148"/>
      <c r="N291" s="148"/>
      <c r="O291" s="149"/>
      <c r="P291" s="150"/>
      <c r="Q291" s="149"/>
      <c r="R291" s="130"/>
      <c r="S291" s="149"/>
      <c r="T291" s="149"/>
      <c r="U291" s="149"/>
      <c r="V291" s="47"/>
    </row>
    <row r="292" spans="1:22">
      <c r="A292" s="152"/>
      <c r="B292" s="153"/>
      <c r="C292" s="154"/>
      <c r="D292" s="149"/>
      <c r="E292" s="149"/>
      <c r="F292" s="155"/>
      <c r="G292" s="149"/>
      <c r="H292" s="149"/>
      <c r="I292" s="149"/>
      <c r="J292" s="149"/>
      <c r="K292" s="156"/>
      <c r="L292" s="157"/>
      <c r="M292" s="148"/>
      <c r="N292" s="148"/>
      <c r="O292" s="149"/>
      <c r="P292" s="150"/>
      <c r="Q292" s="149"/>
      <c r="R292" s="130"/>
      <c r="S292" s="149"/>
      <c r="T292" s="149"/>
      <c r="U292" s="149"/>
      <c r="V292" s="47"/>
    </row>
    <row r="293" spans="1:22">
      <c r="A293" s="158"/>
      <c r="B293" s="153"/>
      <c r="C293" s="154"/>
      <c r="D293" s="148"/>
      <c r="E293" s="148"/>
      <c r="F293" s="155"/>
      <c r="G293" s="148"/>
      <c r="H293" s="148"/>
      <c r="I293" s="148"/>
      <c r="J293" s="148"/>
      <c r="K293" s="159"/>
      <c r="L293" s="157"/>
      <c r="M293" s="148"/>
      <c r="N293" s="148"/>
      <c r="O293" s="148"/>
      <c r="P293" s="155"/>
      <c r="Q293" s="148"/>
      <c r="R293" s="129"/>
      <c r="S293" s="148"/>
      <c r="T293" s="148"/>
      <c r="U293" s="159"/>
      <c r="V293" s="47"/>
    </row>
    <row r="294" spans="1:22">
      <c r="A294" s="152"/>
      <c r="B294" s="153"/>
      <c r="C294" s="154"/>
      <c r="D294" s="149"/>
      <c r="E294" s="149"/>
      <c r="F294" s="155"/>
      <c r="G294" s="149"/>
      <c r="H294" s="149"/>
      <c r="I294" s="149"/>
      <c r="J294" s="149"/>
      <c r="K294" s="156"/>
      <c r="L294" s="157"/>
      <c r="M294" s="148"/>
      <c r="N294" s="148"/>
      <c r="O294" s="149"/>
      <c r="P294" s="150"/>
      <c r="Q294" s="149"/>
      <c r="R294" s="130"/>
      <c r="S294" s="149"/>
      <c r="T294" s="149"/>
      <c r="U294" s="149"/>
      <c r="V294" s="47"/>
    </row>
    <row r="295" spans="1:22">
      <c r="A295" s="152"/>
      <c r="B295" s="153"/>
      <c r="C295" s="154"/>
      <c r="D295" s="149"/>
      <c r="E295" s="149"/>
      <c r="F295" s="155"/>
      <c r="G295" s="149"/>
      <c r="H295" s="149"/>
      <c r="I295" s="149"/>
      <c r="J295" s="149"/>
      <c r="K295" s="156"/>
      <c r="L295" s="157"/>
      <c r="M295" s="148"/>
      <c r="N295" s="148"/>
      <c r="O295" s="149"/>
      <c r="P295" s="150"/>
      <c r="Q295" s="149"/>
      <c r="R295" s="130"/>
      <c r="S295" s="149"/>
      <c r="T295" s="149"/>
      <c r="U295" s="149"/>
      <c r="V295" s="47"/>
    </row>
    <row r="296" spans="1:22">
      <c r="A296" s="152"/>
      <c r="B296" s="153"/>
      <c r="C296" s="154"/>
      <c r="D296" s="149"/>
      <c r="E296" s="149"/>
      <c r="F296" s="155"/>
      <c r="G296" s="149"/>
      <c r="H296" s="149"/>
      <c r="I296" s="149"/>
      <c r="J296" s="149"/>
      <c r="K296" s="156"/>
      <c r="L296" s="157"/>
      <c r="M296" s="148"/>
      <c r="N296" s="148"/>
      <c r="O296" s="149"/>
      <c r="P296" s="150"/>
      <c r="Q296" s="149"/>
      <c r="R296" s="130"/>
      <c r="S296" s="149"/>
      <c r="T296" s="149"/>
      <c r="U296" s="149"/>
      <c r="V296" s="47"/>
    </row>
    <row r="297" spans="1:22">
      <c r="A297" s="152"/>
      <c r="B297" s="153"/>
      <c r="C297" s="154"/>
      <c r="D297" s="149"/>
      <c r="E297" s="149"/>
      <c r="F297" s="155"/>
      <c r="G297" s="149"/>
      <c r="H297" s="149"/>
      <c r="I297" s="149"/>
      <c r="J297" s="149"/>
      <c r="K297" s="156"/>
      <c r="L297" s="157"/>
      <c r="M297" s="148"/>
      <c r="N297" s="148"/>
      <c r="O297" s="149"/>
      <c r="P297" s="150"/>
      <c r="Q297" s="149"/>
      <c r="R297" s="130"/>
      <c r="S297" s="149"/>
      <c r="T297" s="149"/>
      <c r="U297" s="149"/>
      <c r="V297" s="47"/>
    </row>
    <row r="298" spans="1:22">
      <c r="A298" s="158"/>
      <c r="B298" s="153"/>
      <c r="C298" s="154"/>
      <c r="D298" s="148"/>
      <c r="E298" s="148"/>
      <c r="F298" s="155"/>
      <c r="G298" s="148"/>
      <c r="H298" s="148"/>
      <c r="I298" s="148"/>
      <c r="J298" s="148"/>
      <c r="K298" s="159"/>
      <c r="L298" s="157"/>
      <c r="M298" s="148"/>
      <c r="N298" s="148"/>
      <c r="O298" s="148"/>
      <c r="P298" s="155"/>
      <c r="Q298" s="148"/>
      <c r="R298" s="129"/>
      <c r="S298" s="148"/>
      <c r="T298" s="148"/>
      <c r="U298" s="148"/>
      <c r="V298" s="47"/>
    </row>
    <row r="299" spans="1:22">
      <c r="A299" s="152"/>
      <c r="B299" s="153"/>
      <c r="C299" s="154"/>
      <c r="D299" s="149"/>
      <c r="E299" s="149"/>
      <c r="F299" s="155"/>
      <c r="G299" s="149"/>
      <c r="H299" s="149"/>
      <c r="I299" s="149"/>
      <c r="J299" s="149"/>
      <c r="K299" s="156"/>
      <c r="L299" s="157"/>
      <c r="M299" s="148"/>
      <c r="N299" s="148"/>
      <c r="O299" s="149"/>
      <c r="P299" s="150"/>
      <c r="Q299" s="149"/>
      <c r="R299" s="130"/>
      <c r="S299" s="149"/>
      <c r="T299" s="149"/>
      <c r="U299" s="149"/>
      <c r="V299" s="47"/>
    </row>
    <row r="300" spans="1:22">
      <c r="A300" s="152"/>
      <c r="B300" s="153"/>
      <c r="C300" s="154"/>
      <c r="D300" s="149"/>
      <c r="E300" s="149"/>
      <c r="F300" s="155"/>
      <c r="G300" s="149"/>
      <c r="H300" s="149"/>
      <c r="I300" s="149"/>
      <c r="J300" s="149"/>
      <c r="K300" s="156"/>
      <c r="L300" s="157"/>
      <c r="M300" s="148"/>
      <c r="N300" s="148"/>
      <c r="O300" s="149"/>
      <c r="P300" s="150"/>
      <c r="Q300" s="149"/>
      <c r="R300" s="130"/>
      <c r="S300" s="149"/>
      <c r="T300" s="149"/>
      <c r="U300" s="149"/>
      <c r="V300" s="47"/>
    </row>
    <row r="301" spans="1:22">
      <c r="A301" s="152"/>
      <c r="B301" s="153"/>
      <c r="C301" s="154"/>
      <c r="D301" s="149"/>
      <c r="E301" s="149"/>
      <c r="F301" s="155"/>
      <c r="G301" s="149"/>
      <c r="H301" s="149"/>
      <c r="I301" s="149"/>
      <c r="J301" s="149"/>
      <c r="K301" s="156"/>
      <c r="L301" s="157"/>
      <c r="M301" s="148"/>
      <c r="N301" s="148"/>
      <c r="O301" s="149"/>
      <c r="P301" s="150"/>
      <c r="Q301" s="149"/>
      <c r="R301" s="130"/>
      <c r="S301" s="149"/>
      <c r="T301" s="149"/>
      <c r="U301" s="149"/>
      <c r="V301" s="47"/>
    </row>
    <row r="302" spans="1:22">
      <c r="A302" s="152"/>
      <c r="B302" s="153"/>
      <c r="C302" s="154"/>
      <c r="D302" s="149"/>
      <c r="E302" s="149"/>
      <c r="F302" s="155"/>
      <c r="G302" s="149"/>
      <c r="H302" s="149"/>
      <c r="I302" s="149"/>
      <c r="J302" s="149"/>
      <c r="K302" s="156"/>
      <c r="L302" s="157"/>
      <c r="M302" s="148"/>
      <c r="N302" s="148"/>
      <c r="O302" s="149"/>
      <c r="P302" s="150"/>
      <c r="Q302" s="149"/>
      <c r="R302" s="130"/>
      <c r="S302" s="149"/>
      <c r="T302" s="149"/>
      <c r="U302" s="149"/>
      <c r="V302" s="47"/>
    </row>
    <row r="303" spans="1:22">
      <c r="A303" s="152"/>
      <c r="B303" s="153"/>
      <c r="C303" s="154"/>
      <c r="D303" s="149"/>
      <c r="E303" s="149"/>
      <c r="F303" s="155"/>
      <c r="G303" s="149"/>
      <c r="H303" s="149"/>
      <c r="I303" s="149"/>
      <c r="J303" s="149"/>
      <c r="K303" s="156"/>
      <c r="L303" s="157"/>
      <c r="M303" s="148"/>
      <c r="N303" s="148"/>
      <c r="O303" s="149"/>
      <c r="P303" s="150"/>
      <c r="Q303" s="149"/>
      <c r="R303" s="130"/>
      <c r="S303" s="149"/>
      <c r="T303" s="149"/>
      <c r="U303" s="149"/>
      <c r="V303" s="47"/>
    </row>
    <row r="304" spans="1:22">
      <c r="A304" s="152"/>
      <c r="B304" s="153"/>
      <c r="C304" s="154"/>
      <c r="D304" s="149"/>
      <c r="E304" s="149"/>
      <c r="F304" s="155"/>
      <c r="G304" s="149"/>
      <c r="H304" s="149"/>
      <c r="I304" s="149"/>
      <c r="J304" s="149"/>
      <c r="K304" s="156"/>
      <c r="L304" s="157"/>
      <c r="M304" s="148"/>
      <c r="N304" s="148"/>
      <c r="O304" s="149"/>
      <c r="P304" s="150"/>
      <c r="Q304" s="149"/>
      <c r="R304" s="130"/>
      <c r="S304" s="149"/>
      <c r="T304" s="149"/>
      <c r="U304" s="149"/>
      <c r="V304" s="47"/>
    </row>
    <row r="305" spans="1:22">
      <c r="A305" s="152"/>
      <c r="B305" s="153"/>
      <c r="C305" s="154"/>
      <c r="D305" s="149"/>
      <c r="E305" s="149"/>
      <c r="F305" s="155"/>
      <c r="G305" s="149"/>
      <c r="H305" s="149"/>
      <c r="I305" s="149"/>
      <c r="J305" s="149"/>
      <c r="K305" s="156"/>
      <c r="L305" s="157"/>
      <c r="M305" s="148"/>
      <c r="N305" s="148"/>
      <c r="O305" s="149"/>
      <c r="P305" s="150"/>
      <c r="Q305" s="149"/>
      <c r="R305" s="130"/>
      <c r="S305" s="149"/>
      <c r="T305" s="149"/>
      <c r="U305" s="149"/>
      <c r="V305" s="47"/>
    </row>
    <row r="306" spans="1:22">
      <c r="A306" s="152"/>
      <c r="B306" s="153"/>
      <c r="C306" s="154"/>
      <c r="D306" s="149"/>
      <c r="E306" s="149"/>
      <c r="F306" s="155"/>
      <c r="G306" s="149"/>
      <c r="H306" s="149"/>
      <c r="I306" s="149"/>
      <c r="J306" s="149"/>
      <c r="K306" s="156"/>
      <c r="L306" s="157"/>
      <c r="M306" s="148"/>
      <c r="N306" s="148"/>
      <c r="O306" s="149"/>
      <c r="P306" s="150"/>
      <c r="Q306" s="149"/>
      <c r="R306" s="130"/>
      <c r="S306" s="149"/>
      <c r="T306" s="149"/>
      <c r="U306" s="149"/>
      <c r="V306" s="47"/>
    </row>
    <row r="307" spans="1:22">
      <c r="A307" s="152"/>
      <c r="B307" s="153"/>
      <c r="C307" s="154"/>
      <c r="D307" s="149"/>
      <c r="E307" s="149"/>
      <c r="F307" s="155"/>
      <c r="G307" s="149"/>
      <c r="H307" s="149"/>
      <c r="I307" s="149"/>
      <c r="J307" s="149"/>
      <c r="K307" s="156"/>
      <c r="L307" s="157"/>
      <c r="M307" s="148"/>
      <c r="N307" s="148"/>
      <c r="O307" s="149"/>
      <c r="P307" s="150"/>
      <c r="Q307" s="149"/>
      <c r="R307" s="130"/>
      <c r="S307" s="149"/>
      <c r="T307" s="149"/>
      <c r="U307" s="149"/>
      <c r="V307" s="47"/>
    </row>
    <row r="308" spans="1:22">
      <c r="A308" s="152"/>
      <c r="B308" s="153"/>
      <c r="C308" s="154"/>
      <c r="D308" s="149"/>
      <c r="E308" s="149"/>
      <c r="F308" s="155"/>
      <c r="G308" s="149"/>
      <c r="H308" s="149"/>
      <c r="I308" s="149"/>
      <c r="J308" s="149"/>
      <c r="K308" s="156"/>
      <c r="L308" s="157"/>
      <c r="M308" s="148"/>
      <c r="N308" s="148"/>
      <c r="O308" s="149"/>
      <c r="P308" s="150"/>
      <c r="Q308" s="149"/>
      <c r="R308" s="130"/>
      <c r="S308" s="149"/>
      <c r="T308" s="149"/>
      <c r="U308" s="149"/>
      <c r="V308" s="47"/>
    </row>
    <row r="309" spans="1:22">
      <c r="A309" s="152"/>
      <c r="B309" s="153"/>
      <c r="C309" s="154"/>
      <c r="D309" s="149"/>
      <c r="E309" s="149"/>
      <c r="F309" s="155"/>
      <c r="G309" s="149"/>
      <c r="H309" s="149"/>
      <c r="I309" s="149"/>
      <c r="J309" s="149"/>
      <c r="K309" s="156"/>
      <c r="L309" s="157"/>
      <c r="M309" s="148"/>
      <c r="N309" s="148"/>
      <c r="O309" s="149"/>
      <c r="P309" s="150"/>
      <c r="Q309" s="149"/>
      <c r="R309" s="130"/>
      <c r="S309" s="149"/>
      <c r="T309" s="149"/>
      <c r="U309" s="149"/>
      <c r="V309" s="47"/>
    </row>
    <row r="310" spans="1:22">
      <c r="A310" s="152"/>
      <c r="B310" s="153"/>
      <c r="C310" s="154"/>
      <c r="D310" s="149"/>
      <c r="E310" s="149"/>
      <c r="F310" s="155"/>
      <c r="G310" s="149"/>
      <c r="H310" s="149"/>
      <c r="I310" s="149"/>
      <c r="J310" s="149"/>
      <c r="K310" s="156"/>
      <c r="L310" s="157"/>
      <c r="M310" s="148"/>
      <c r="N310" s="148"/>
      <c r="O310" s="149"/>
      <c r="P310" s="150"/>
      <c r="Q310" s="149"/>
      <c r="R310" s="130"/>
      <c r="S310" s="149"/>
      <c r="T310" s="149"/>
      <c r="U310" s="149"/>
      <c r="V310" s="47"/>
    </row>
    <row r="311" spans="1:22">
      <c r="A311" s="158"/>
      <c r="B311" s="153"/>
      <c r="C311" s="154"/>
      <c r="D311" s="148"/>
      <c r="E311" s="148"/>
      <c r="F311" s="155"/>
      <c r="G311" s="148"/>
      <c r="H311" s="148"/>
      <c r="I311" s="148"/>
      <c r="J311" s="149"/>
      <c r="K311" s="159"/>
      <c r="L311" s="157"/>
      <c r="M311" s="148"/>
      <c r="N311" s="148"/>
      <c r="O311" s="148"/>
      <c r="P311" s="155"/>
      <c r="Q311" s="148"/>
      <c r="R311" s="129"/>
      <c r="S311" s="148"/>
      <c r="T311" s="148"/>
      <c r="U311" s="148"/>
      <c r="V311" s="47"/>
    </row>
    <row r="312" spans="1:22">
      <c r="A312" s="152"/>
      <c r="B312" s="153"/>
      <c r="C312" s="154"/>
      <c r="D312" s="149"/>
      <c r="E312" s="149"/>
      <c r="F312" s="155"/>
      <c r="G312" s="149"/>
      <c r="H312" s="149"/>
      <c r="I312" s="149"/>
      <c r="J312" s="149"/>
      <c r="K312" s="156"/>
      <c r="L312" s="157"/>
      <c r="M312" s="148"/>
      <c r="N312" s="148"/>
      <c r="O312" s="149"/>
      <c r="P312" s="150"/>
      <c r="Q312" s="149"/>
      <c r="R312" s="130"/>
      <c r="S312" s="149"/>
      <c r="T312" s="149"/>
      <c r="U312" s="149"/>
      <c r="V312" s="47"/>
    </row>
    <row r="313" spans="1:22">
      <c r="A313" s="152"/>
      <c r="B313" s="153"/>
      <c r="C313" s="154"/>
      <c r="D313" s="149"/>
      <c r="E313" s="149"/>
      <c r="F313" s="155"/>
      <c r="G313" s="149"/>
      <c r="H313" s="149"/>
      <c r="I313" s="148"/>
      <c r="J313" s="149"/>
      <c r="K313" s="156"/>
      <c r="L313" s="157"/>
      <c r="M313" s="148"/>
      <c r="N313" s="148"/>
      <c r="O313" s="148"/>
      <c r="P313" s="155"/>
      <c r="Q313" s="148"/>
      <c r="R313" s="130"/>
      <c r="S313" s="148"/>
      <c r="T313" s="149"/>
      <c r="U313" s="149"/>
      <c r="V313" s="47"/>
    </row>
    <row r="314" spans="1:22">
      <c r="A314" s="152"/>
      <c r="B314" s="153"/>
      <c r="C314" s="154"/>
      <c r="D314" s="149"/>
      <c r="E314" s="149"/>
      <c r="F314" s="155"/>
      <c r="G314" s="149"/>
      <c r="H314" s="149"/>
      <c r="I314" s="149"/>
      <c r="J314" s="149"/>
      <c r="K314" s="156"/>
      <c r="L314" s="157"/>
      <c r="M314" s="148"/>
      <c r="N314" s="148"/>
      <c r="O314" s="149"/>
      <c r="P314" s="150"/>
      <c r="Q314" s="149"/>
      <c r="R314" s="130"/>
      <c r="S314" s="149"/>
      <c r="T314" s="149"/>
      <c r="U314" s="149"/>
      <c r="V314" s="47"/>
    </row>
    <row r="315" spans="1:22">
      <c r="A315" s="152"/>
      <c r="B315" s="153"/>
      <c r="C315" s="154"/>
      <c r="D315" s="149"/>
      <c r="E315" s="149"/>
      <c r="F315" s="155"/>
      <c r="G315" s="149"/>
      <c r="H315" s="149"/>
      <c r="I315" s="149"/>
      <c r="J315" s="149"/>
      <c r="K315" s="156"/>
      <c r="L315" s="157"/>
      <c r="M315" s="148"/>
      <c r="N315" s="148"/>
      <c r="O315" s="149"/>
      <c r="P315" s="150"/>
      <c r="Q315" s="149"/>
      <c r="R315" s="130"/>
      <c r="S315" s="149"/>
      <c r="T315" s="149"/>
      <c r="U315" s="149"/>
      <c r="V315" s="47"/>
    </row>
    <row r="316" spans="1:22">
      <c r="A316" s="152"/>
      <c r="B316" s="153"/>
      <c r="C316" s="154"/>
      <c r="D316" s="149"/>
      <c r="E316" s="149"/>
      <c r="F316" s="155"/>
      <c r="G316" s="149"/>
      <c r="H316" s="149"/>
      <c r="I316" s="149"/>
      <c r="J316" s="149"/>
      <c r="K316" s="156"/>
      <c r="L316" s="157"/>
      <c r="M316" s="148"/>
      <c r="N316" s="148"/>
      <c r="O316" s="149"/>
      <c r="P316" s="150"/>
      <c r="Q316" s="149"/>
      <c r="R316" s="130"/>
      <c r="S316" s="149"/>
      <c r="T316" s="149"/>
      <c r="U316" s="149"/>
      <c r="V316" s="47"/>
    </row>
    <row r="317" spans="1:22">
      <c r="A317" s="160"/>
      <c r="B317" s="153"/>
      <c r="C317" s="154"/>
      <c r="D317" s="149"/>
      <c r="E317" s="149"/>
      <c r="F317" s="155"/>
      <c r="G317" s="149"/>
      <c r="H317" s="149"/>
      <c r="I317" s="149"/>
      <c r="J317" s="149"/>
      <c r="K317" s="156"/>
      <c r="L317" s="157"/>
      <c r="M317" s="148"/>
      <c r="N317" s="148"/>
      <c r="O317" s="148"/>
      <c r="P317" s="155"/>
      <c r="Q317" s="148"/>
      <c r="R317" s="130"/>
      <c r="S317" s="148"/>
      <c r="T317" s="149"/>
      <c r="U317" s="149"/>
      <c r="V317" s="47"/>
    </row>
    <row r="318" spans="1:22">
      <c r="A318" s="161"/>
      <c r="B318" s="153"/>
      <c r="C318" s="100"/>
      <c r="D318" s="162"/>
      <c r="E318" s="162"/>
      <c r="F318" s="163"/>
      <c r="G318" s="162"/>
      <c r="H318" s="162"/>
      <c r="I318" s="162"/>
      <c r="J318" s="162"/>
      <c r="K318" s="164"/>
      <c r="L318" s="165"/>
      <c r="M318" s="168"/>
      <c r="N318" s="168"/>
      <c r="O318" s="162"/>
      <c r="P318" s="169"/>
      <c r="Q318" s="162"/>
      <c r="R318" s="162"/>
      <c r="S318" s="162"/>
      <c r="T318" s="162"/>
      <c r="U318" s="162"/>
      <c r="V318" s="47"/>
    </row>
    <row r="319" spans="1:22">
      <c r="A319" s="152"/>
      <c r="B319" s="153"/>
      <c r="C319" s="154"/>
      <c r="D319" s="149"/>
      <c r="E319" s="149"/>
      <c r="F319" s="155"/>
      <c r="G319" s="149"/>
      <c r="H319" s="149"/>
      <c r="I319" s="149"/>
      <c r="J319" s="149"/>
      <c r="K319" s="156"/>
      <c r="L319" s="157"/>
      <c r="M319" s="148"/>
      <c r="N319" s="148"/>
      <c r="O319" s="149"/>
      <c r="P319" s="150"/>
      <c r="Q319" s="149"/>
      <c r="R319" s="130"/>
      <c r="S319" s="149"/>
      <c r="T319" s="149"/>
      <c r="U319" s="149"/>
      <c r="V319" s="47"/>
    </row>
    <row r="320" spans="1:22">
      <c r="A320" s="152"/>
      <c r="B320" s="153"/>
      <c r="C320" s="154"/>
      <c r="D320" s="149"/>
      <c r="E320" s="149"/>
      <c r="F320" s="155"/>
      <c r="G320" s="149"/>
      <c r="H320" s="149"/>
      <c r="I320" s="149"/>
      <c r="J320" s="149"/>
      <c r="K320" s="156"/>
      <c r="L320" s="157"/>
      <c r="M320" s="148"/>
      <c r="N320" s="148"/>
      <c r="O320" s="149"/>
      <c r="P320" s="150"/>
      <c r="Q320" s="149"/>
      <c r="R320" s="130"/>
      <c r="S320" s="149"/>
      <c r="T320" s="149"/>
      <c r="U320" s="149"/>
      <c r="V320" s="47"/>
    </row>
    <row r="321" spans="1:22">
      <c r="A321" s="158"/>
      <c r="B321" s="153"/>
      <c r="C321" s="154"/>
      <c r="D321" s="148"/>
      <c r="E321" s="148"/>
      <c r="F321" s="155"/>
      <c r="G321" s="148"/>
      <c r="H321" s="148"/>
      <c r="I321" s="148"/>
      <c r="J321" s="148"/>
      <c r="K321" s="159"/>
      <c r="L321" s="157"/>
      <c r="M321" s="148"/>
      <c r="N321" s="148"/>
      <c r="O321" s="148"/>
      <c r="P321" s="155"/>
      <c r="Q321" s="148"/>
      <c r="R321" s="129"/>
      <c r="S321" s="148"/>
      <c r="T321" s="148"/>
      <c r="U321" s="159"/>
      <c r="V321" s="47"/>
    </row>
    <row r="322" spans="1:22">
      <c r="A322" s="152"/>
      <c r="B322" s="153"/>
      <c r="C322" s="154"/>
      <c r="D322" s="149"/>
      <c r="E322" s="149"/>
      <c r="F322" s="155"/>
      <c r="G322" s="149"/>
      <c r="H322" s="149"/>
      <c r="I322" s="149"/>
      <c r="J322" s="149"/>
      <c r="K322" s="156"/>
      <c r="L322" s="157"/>
      <c r="M322" s="148"/>
      <c r="N322" s="148"/>
      <c r="O322" s="149"/>
      <c r="P322" s="150"/>
      <c r="Q322" s="149"/>
      <c r="R322" s="130"/>
      <c r="S322" s="149"/>
      <c r="T322" s="149"/>
      <c r="U322" s="149"/>
      <c r="V322" s="47"/>
    </row>
    <row r="323" spans="1:22">
      <c r="A323" s="152"/>
      <c r="B323" s="153"/>
      <c r="C323" s="154"/>
      <c r="D323" s="149"/>
      <c r="E323" s="149"/>
      <c r="F323" s="155"/>
      <c r="G323" s="149"/>
      <c r="H323" s="149"/>
      <c r="I323" s="149"/>
      <c r="J323" s="149"/>
      <c r="K323" s="156"/>
      <c r="L323" s="157"/>
      <c r="M323" s="148"/>
      <c r="N323" s="148"/>
      <c r="O323" s="149"/>
      <c r="P323" s="150"/>
      <c r="Q323" s="149"/>
      <c r="R323" s="130"/>
      <c r="S323" s="149"/>
      <c r="T323" s="149"/>
      <c r="U323" s="149"/>
      <c r="V323" s="47"/>
    </row>
    <row r="324" spans="1:22">
      <c r="A324" s="152"/>
      <c r="B324" s="153"/>
      <c r="C324" s="154"/>
      <c r="D324" s="149"/>
      <c r="E324" s="149"/>
      <c r="F324" s="155"/>
      <c r="G324" s="149"/>
      <c r="H324" s="149"/>
      <c r="I324" s="149"/>
      <c r="J324" s="149"/>
      <c r="K324" s="156"/>
      <c r="L324" s="157"/>
      <c r="M324" s="148"/>
      <c r="N324" s="148"/>
      <c r="O324" s="149"/>
      <c r="P324" s="150"/>
      <c r="Q324" s="149"/>
      <c r="R324" s="130"/>
      <c r="S324" s="149"/>
      <c r="T324" s="149"/>
      <c r="U324" s="149"/>
      <c r="V324" s="47"/>
    </row>
    <row r="325" spans="1:22">
      <c r="A325" s="152"/>
      <c r="B325" s="153"/>
      <c r="C325" s="154"/>
      <c r="D325" s="149"/>
      <c r="E325" s="149"/>
      <c r="F325" s="155"/>
      <c r="G325" s="149"/>
      <c r="H325" s="149"/>
      <c r="I325" s="149"/>
      <c r="J325" s="149"/>
      <c r="K325" s="156"/>
      <c r="L325" s="157"/>
      <c r="M325" s="148"/>
      <c r="N325" s="148"/>
      <c r="O325" s="149"/>
      <c r="P325" s="150"/>
      <c r="Q325" s="149"/>
      <c r="R325" s="130"/>
      <c r="S325" s="149"/>
      <c r="T325" s="149"/>
      <c r="U325" s="149"/>
      <c r="V325" s="47"/>
    </row>
    <row r="326" spans="1:22">
      <c r="A326" s="158"/>
      <c r="B326" s="153"/>
      <c r="C326" s="154"/>
      <c r="D326" s="148"/>
      <c r="E326" s="148"/>
      <c r="F326" s="155"/>
      <c r="G326" s="148"/>
      <c r="H326" s="148"/>
      <c r="I326" s="148"/>
      <c r="J326" s="148"/>
      <c r="K326" s="159"/>
      <c r="L326" s="157"/>
      <c r="M326" s="148"/>
      <c r="N326" s="148"/>
      <c r="O326" s="148"/>
      <c r="P326" s="155"/>
      <c r="Q326" s="148"/>
      <c r="R326" s="129"/>
      <c r="S326" s="148"/>
      <c r="T326" s="148"/>
      <c r="U326" s="148"/>
      <c r="V326" s="47"/>
    </row>
    <row r="327" spans="1:22">
      <c r="A327" s="152"/>
      <c r="B327" s="153"/>
      <c r="C327" s="154"/>
      <c r="D327" s="149"/>
      <c r="E327" s="149"/>
      <c r="F327" s="155"/>
      <c r="G327" s="149"/>
      <c r="H327" s="149"/>
      <c r="I327" s="149"/>
      <c r="J327" s="149"/>
      <c r="K327" s="156"/>
      <c r="L327" s="157"/>
      <c r="M327" s="148"/>
      <c r="N327" s="148"/>
      <c r="O327" s="149"/>
      <c r="P327" s="150"/>
      <c r="Q327" s="149"/>
      <c r="R327" s="130"/>
      <c r="S327" s="149"/>
      <c r="T327" s="149"/>
      <c r="U327" s="149"/>
      <c r="V327" s="47"/>
    </row>
    <row r="328" spans="1:22">
      <c r="A328" s="152"/>
      <c r="B328" s="153"/>
      <c r="C328" s="154"/>
      <c r="D328" s="149"/>
      <c r="E328" s="149"/>
      <c r="F328" s="155"/>
      <c r="G328" s="149"/>
      <c r="H328" s="149"/>
      <c r="I328" s="149"/>
      <c r="J328" s="149"/>
      <c r="K328" s="156"/>
      <c r="L328" s="157"/>
      <c r="M328" s="148"/>
      <c r="N328" s="148"/>
      <c r="O328" s="149"/>
      <c r="P328" s="150"/>
      <c r="Q328" s="149"/>
      <c r="R328" s="130"/>
      <c r="S328" s="149"/>
      <c r="T328" s="149"/>
      <c r="U328" s="149"/>
      <c r="V328" s="47"/>
    </row>
    <row r="329" spans="1:22">
      <c r="A329" s="152"/>
      <c r="B329" s="153"/>
      <c r="C329" s="154"/>
      <c r="D329" s="149"/>
      <c r="E329" s="149"/>
      <c r="F329" s="155"/>
      <c r="G329" s="149"/>
      <c r="H329" s="149"/>
      <c r="I329" s="149"/>
      <c r="J329" s="149"/>
      <c r="K329" s="156"/>
      <c r="L329" s="157"/>
      <c r="M329" s="148"/>
      <c r="N329" s="148"/>
      <c r="O329" s="149"/>
      <c r="P329" s="150"/>
      <c r="Q329" s="149"/>
      <c r="R329" s="130"/>
      <c r="S329" s="149"/>
      <c r="T329" s="149"/>
      <c r="U329" s="149"/>
      <c r="V329" s="47"/>
    </row>
    <row r="330" spans="1:22">
      <c r="A330" s="152"/>
      <c r="B330" s="153"/>
      <c r="C330" s="154"/>
      <c r="D330" s="149"/>
      <c r="E330" s="149"/>
      <c r="F330" s="155"/>
      <c r="G330" s="149"/>
      <c r="H330" s="149"/>
      <c r="I330" s="149"/>
      <c r="J330" s="149"/>
      <c r="K330" s="156"/>
      <c r="L330" s="157"/>
      <c r="M330" s="148"/>
      <c r="N330" s="148"/>
      <c r="O330" s="149"/>
      <c r="P330" s="150"/>
      <c r="Q330" s="149"/>
      <c r="R330" s="130"/>
      <c r="S330" s="149"/>
      <c r="T330" s="149"/>
      <c r="U330" s="149"/>
      <c r="V330" s="47"/>
    </row>
    <row r="331" spans="1:22">
      <c r="A331" s="152"/>
      <c r="B331" s="153"/>
      <c r="C331" s="154"/>
      <c r="D331" s="149"/>
      <c r="E331" s="149"/>
      <c r="F331" s="155"/>
      <c r="G331" s="149"/>
      <c r="H331" s="149"/>
      <c r="I331" s="149"/>
      <c r="J331" s="149"/>
      <c r="K331" s="156"/>
      <c r="L331" s="157"/>
      <c r="M331" s="148"/>
      <c r="N331" s="148"/>
      <c r="O331" s="149"/>
      <c r="P331" s="150"/>
      <c r="Q331" s="149"/>
      <c r="R331" s="130"/>
      <c r="S331" s="149"/>
      <c r="T331" s="149"/>
      <c r="U331" s="149"/>
      <c r="V331" s="47"/>
    </row>
    <row r="332" spans="1:22">
      <c r="A332" s="152"/>
      <c r="B332" s="153"/>
      <c r="C332" s="154"/>
      <c r="D332" s="149"/>
      <c r="E332" s="149"/>
      <c r="F332" s="155"/>
      <c r="G332" s="149"/>
      <c r="H332" s="149"/>
      <c r="I332" s="149"/>
      <c r="J332" s="149"/>
      <c r="K332" s="156"/>
      <c r="L332" s="157"/>
      <c r="M332" s="148"/>
      <c r="N332" s="148"/>
      <c r="O332" s="149"/>
      <c r="P332" s="150"/>
      <c r="Q332" s="149"/>
      <c r="R332" s="130"/>
      <c r="S332" s="149"/>
      <c r="T332" s="149"/>
      <c r="U332" s="149"/>
      <c r="V332" s="47"/>
    </row>
    <row r="333" spans="1:22">
      <c r="A333" s="152"/>
      <c r="B333" s="153"/>
      <c r="C333" s="154"/>
      <c r="D333" s="149"/>
      <c r="E333" s="149"/>
      <c r="F333" s="155"/>
      <c r="G333" s="149"/>
      <c r="H333" s="149"/>
      <c r="I333" s="149"/>
      <c r="J333" s="149"/>
      <c r="K333" s="156"/>
      <c r="L333" s="157"/>
      <c r="M333" s="148"/>
      <c r="N333" s="148"/>
      <c r="O333" s="149"/>
      <c r="P333" s="150"/>
      <c r="Q333" s="149"/>
      <c r="R333" s="130"/>
      <c r="S333" s="149"/>
      <c r="T333" s="149"/>
      <c r="U333" s="149"/>
      <c r="V333" s="47"/>
    </row>
    <row r="334" spans="1:22">
      <c r="A334" s="152"/>
      <c r="B334" s="153"/>
      <c r="C334" s="154"/>
      <c r="D334" s="149"/>
      <c r="E334" s="149"/>
      <c r="F334" s="155"/>
      <c r="G334" s="149"/>
      <c r="H334" s="149"/>
      <c r="I334" s="149"/>
      <c r="J334" s="149"/>
      <c r="K334" s="156"/>
      <c r="L334" s="157"/>
      <c r="M334" s="148"/>
      <c r="N334" s="148"/>
      <c r="O334" s="149"/>
      <c r="P334" s="150"/>
      <c r="Q334" s="149"/>
      <c r="R334" s="130"/>
      <c r="S334" s="149"/>
      <c r="T334" s="149"/>
      <c r="U334" s="149"/>
      <c r="V334" s="47"/>
    </row>
    <row r="335" spans="1:22">
      <c r="A335" s="152"/>
      <c r="B335" s="153"/>
      <c r="C335" s="154"/>
      <c r="D335" s="149"/>
      <c r="E335" s="149"/>
      <c r="F335" s="155"/>
      <c r="G335" s="149"/>
      <c r="H335" s="149"/>
      <c r="I335" s="149"/>
      <c r="J335" s="149"/>
      <c r="K335" s="156"/>
      <c r="L335" s="157"/>
      <c r="M335" s="148"/>
      <c r="N335" s="148"/>
      <c r="O335" s="149"/>
      <c r="P335" s="150"/>
      <c r="Q335" s="149"/>
      <c r="R335" s="130"/>
      <c r="S335" s="149"/>
      <c r="T335" s="149"/>
      <c r="U335" s="149"/>
      <c r="V335" s="47"/>
    </row>
    <row r="336" spans="1:22">
      <c r="A336" s="152"/>
      <c r="B336" s="153"/>
      <c r="C336" s="154"/>
      <c r="D336" s="149"/>
      <c r="E336" s="149"/>
      <c r="F336" s="155"/>
      <c r="G336" s="149"/>
      <c r="H336" s="149"/>
      <c r="I336" s="149"/>
      <c r="J336" s="149"/>
      <c r="K336" s="156"/>
      <c r="L336" s="157"/>
      <c r="M336" s="148"/>
      <c r="N336" s="148"/>
      <c r="O336" s="149"/>
      <c r="P336" s="150"/>
      <c r="Q336" s="149"/>
      <c r="R336" s="130"/>
      <c r="S336" s="149"/>
      <c r="T336" s="149"/>
      <c r="U336" s="149"/>
      <c r="V336" s="47"/>
    </row>
    <row r="337" spans="1:22">
      <c r="A337" s="152"/>
      <c r="B337" s="153"/>
      <c r="C337" s="154"/>
      <c r="D337" s="149"/>
      <c r="E337" s="149"/>
      <c r="F337" s="155"/>
      <c r="G337" s="149"/>
      <c r="H337" s="149"/>
      <c r="I337" s="149"/>
      <c r="J337" s="149"/>
      <c r="K337" s="156"/>
      <c r="L337" s="157"/>
      <c r="M337" s="148"/>
      <c r="N337" s="148"/>
      <c r="O337" s="149"/>
      <c r="P337" s="150"/>
      <c r="Q337" s="149"/>
      <c r="R337" s="130"/>
      <c r="S337" s="149"/>
      <c r="T337" s="149"/>
      <c r="U337" s="149"/>
      <c r="V337" s="47"/>
    </row>
    <row r="338" spans="1:22">
      <c r="A338" s="152"/>
      <c r="B338" s="153"/>
      <c r="C338" s="154"/>
      <c r="D338" s="149"/>
      <c r="E338" s="149"/>
      <c r="F338" s="155"/>
      <c r="G338" s="149"/>
      <c r="H338" s="149"/>
      <c r="I338" s="149"/>
      <c r="J338" s="149"/>
      <c r="K338" s="156"/>
      <c r="L338" s="157"/>
      <c r="M338" s="148"/>
      <c r="N338" s="148"/>
      <c r="O338" s="149"/>
      <c r="P338" s="150"/>
      <c r="Q338" s="149"/>
      <c r="R338" s="130"/>
      <c r="S338" s="149"/>
      <c r="T338" s="149"/>
      <c r="U338" s="149"/>
      <c r="V338" s="47"/>
    </row>
    <row r="339" spans="1:22">
      <c r="A339" s="158"/>
      <c r="B339" s="153"/>
      <c r="C339" s="154"/>
      <c r="D339" s="148"/>
      <c r="E339" s="148"/>
      <c r="F339" s="155"/>
      <c r="G339" s="148"/>
      <c r="H339" s="148"/>
      <c r="I339" s="148"/>
      <c r="J339" s="149"/>
      <c r="K339" s="159"/>
      <c r="L339" s="157"/>
      <c r="M339" s="148"/>
      <c r="N339" s="148"/>
      <c r="O339" s="148"/>
      <c r="P339" s="155"/>
      <c r="Q339" s="148"/>
      <c r="R339" s="129"/>
      <c r="S339" s="148"/>
      <c r="T339" s="148"/>
      <c r="U339" s="148"/>
      <c r="V339" s="47"/>
    </row>
    <row r="340" spans="1:22">
      <c r="A340" s="152"/>
      <c r="B340" s="153"/>
      <c r="C340" s="154"/>
      <c r="D340" s="149"/>
      <c r="E340" s="149"/>
      <c r="F340" s="155"/>
      <c r="G340" s="149"/>
      <c r="H340" s="149"/>
      <c r="I340" s="149"/>
      <c r="J340" s="149"/>
      <c r="K340" s="156"/>
      <c r="L340" s="157"/>
      <c r="M340" s="148"/>
      <c r="N340" s="148"/>
      <c r="O340" s="149"/>
      <c r="P340" s="150"/>
      <c r="Q340" s="149"/>
      <c r="R340" s="130"/>
      <c r="S340" s="149"/>
      <c r="T340" s="149"/>
      <c r="U340" s="149"/>
      <c r="V340" s="47"/>
    </row>
    <row r="341" spans="1:22">
      <c r="A341" s="152"/>
      <c r="B341" s="153"/>
      <c r="C341" s="154"/>
      <c r="D341" s="149"/>
      <c r="E341" s="149"/>
      <c r="F341" s="155"/>
      <c r="G341" s="149"/>
      <c r="H341" s="149"/>
      <c r="I341" s="148"/>
      <c r="J341" s="149"/>
      <c r="K341" s="156"/>
      <c r="L341" s="157"/>
      <c r="M341" s="148"/>
      <c r="N341" s="148"/>
      <c r="O341" s="148"/>
      <c r="P341" s="155"/>
      <c r="Q341" s="148"/>
      <c r="R341" s="130"/>
      <c r="S341" s="148"/>
      <c r="T341" s="149"/>
      <c r="U341" s="149"/>
      <c r="V341" s="47"/>
    </row>
    <row r="342" spans="1:22">
      <c r="A342" s="152"/>
      <c r="B342" s="153"/>
      <c r="C342" s="154"/>
      <c r="D342" s="149"/>
      <c r="E342" s="149"/>
      <c r="F342" s="155"/>
      <c r="G342" s="149"/>
      <c r="H342" s="149"/>
      <c r="I342" s="149"/>
      <c r="J342" s="149"/>
      <c r="K342" s="156"/>
      <c r="L342" s="157"/>
      <c r="M342" s="148"/>
      <c r="N342" s="148"/>
      <c r="O342" s="149"/>
      <c r="P342" s="150"/>
      <c r="Q342" s="149"/>
      <c r="R342" s="130"/>
      <c r="S342" s="149"/>
      <c r="T342" s="149"/>
      <c r="U342" s="149"/>
      <c r="V342" s="47"/>
    </row>
    <row r="343" spans="1:22">
      <c r="A343" s="152"/>
      <c r="B343" s="153"/>
      <c r="C343" s="154"/>
      <c r="D343" s="149"/>
      <c r="E343" s="149"/>
      <c r="F343" s="155"/>
      <c r="G343" s="149"/>
      <c r="H343" s="149"/>
      <c r="I343" s="149"/>
      <c r="J343" s="149"/>
      <c r="K343" s="156"/>
      <c r="L343" s="157"/>
      <c r="M343" s="148"/>
      <c r="N343" s="148"/>
      <c r="O343" s="149"/>
      <c r="P343" s="150"/>
      <c r="Q343" s="149"/>
      <c r="R343" s="130"/>
      <c r="S343" s="149"/>
      <c r="T343" s="149"/>
      <c r="U343" s="149"/>
      <c r="V343" s="47"/>
    </row>
    <row r="344" spans="1:22">
      <c r="A344" s="152"/>
      <c r="B344" s="153"/>
      <c r="C344" s="154"/>
      <c r="D344" s="149"/>
      <c r="E344" s="149"/>
      <c r="F344" s="155"/>
      <c r="G344" s="149"/>
      <c r="H344" s="149"/>
      <c r="I344" s="149"/>
      <c r="J344" s="149"/>
      <c r="K344" s="156"/>
      <c r="L344" s="157"/>
      <c r="M344" s="148"/>
      <c r="N344" s="148"/>
      <c r="O344" s="149"/>
      <c r="P344" s="150"/>
      <c r="Q344" s="149"/>
      <c r="R344" s="130"/>
      <c r="S344" s="149"/>
      <c r="T344" s="149"/>
      <c r="U344" s="149"/>
      <c r="V344" s="47"/>
    </row>
    <row r="345" spans="1:22">
      <c r="A345" s="160"/>
      <c r="B345" s="153"/>
      <c r="C345" s="154"/>
      <c r="D345" s="149"/>
      <c r="E345" s="149"/>
      <c r="F345" s="155"/>
      <c r="G345" s="149"/>
      <c r="H345" s="149"/>
      <c r="I345" s="149"/>
      <c r="J345" s="149"/>
      <c r="K345" s="156"/>
      <c r="L345" s="157"/>
      <c r="M345" s="148"/>
      <c r="N345" s="148"/>
      <c r="O345" s="148"/>
      <c r="P345" s="155"/>
      <c r="Q345" s="148"/>
      <c r="R345" s="130"/>
      <c r="S345" s="148"/>
      <c r="T345" s="149"/>
      <c r="U345" s="149"/>
      <c r="V345" s="47"/>
    </row>
    <row r="346" spans="1:22">
      <c r="A346" s="161"/>
      <c r="B346" s="153"/>
      <c r="C346" s="100"/>
      <c r="D346" s="162"/>
      <c r="E346" s="162"/>
      <c r="F346" s="163"/>
      <c r="G346" s="162"/>
      <c r="H346" s="162"/>
      <c r="I346" s="162"/>
      <c r="J346" s="162"/>
      <c r="K346" s="164"/>
      <c r="L346" s="165"/>
      <c r="M346" s="168"/>
      <c r="N346" s="168"/>
      <c r="O346" s="162"/>
      <c r="P346" s="169"/>
      <c r="Q346" s="162"/>
      <c r="R346" s="162"/>
      <c r="S346" s="162"/>
      <c r="T346" s="162"/>
      <c r="U346" s="162"/>
      <c r="V346" s="47"/>
    </row>
    <row r="347" spans="1:22">
      <c r="A347" s="152"/>
      <c r="B347" s="153"/>
      <c r="C347" s="154"/>
      <c r="D347" s="149"/>
      <c r="E347" s="149"/>
      <c r="F347" s="155"/>
      <c r="G347" s="149"/>
      <c r="H347" s="149"/>
      <c r="I347" s="149"/>
      <c r="J347" s="149"/>
      <c r="K347" s="156"/>
      <c r="L347" s="157"/>
      <c r="M347" s="148"/>
      <c r="N347" s="148"/>
      <c r="O347" s="149"/>
      <c r="P347" s="150"/>
      <c r="Q347" s="149"/>
      <c r="R347" s="130"/>
      <c r="S347" s="149"/>
      <c r="T347" s="149"/>
      <c r="U347" s="149"/>
      <c r="V347" s="47"/>
    </row>
    <row r="348" spans="1:22">
      <c r="A348" s="152"/>
      <c r="B348" s="153"/>
      <c r="C348" s="154"/>
      <c r="D348" s="149"/>
      <c r="E348" s="149"/>
      <c r="F348" s="155"/>
      <c r="G348" s="149"/>
      <c r="H348" s="149"/>
      <c r="I348" s="149"/>
      <c r="J348" s="149"/>
      <c r="K348" s="156"/>
      <c r="L348" s="157"/>
      <c r="M348" s="148"/>
      <c r="N348" s="148"/>
      <c r="O348" s="149"/>
      <c r="P348" s="150"/>
      <c r="Q348" s="149"/>
      <c r="R348" s="130"/>
      <c r="S348" s="149"/>
      <c r="T348" s="149"/>
      <c r="U348" s="149"/>
      <c r="V348" s="47"/>
    </row>
    <row r="349" spans="1:22">
      <c r="A349" s="158"/>
      <c r="B349" s="153"/>
      <c r="C349" s="154"/>
      <c r="D349" s="148"/>
      <c r="E349" s="148"/>
      <c r="F349" s="155"/>
      <c r="G349" s="148"/>
      <c r="H349" s="148"/>
      <c r="I349" s="148"/>
      <c r="J349" s="148"/>
      <c r="K349" s="159"/>
      <c r="L349" s="157"/>
      <c r="M349" s="148"/>
      <c r="N349" s="148"/>
      <c r="O349" s="148"/>
      <c r="P349" s="155"/>
      <c r="Q349" s="148"/>
      <c r="R349" s="129"/>
      <c r="S349" s="148"/>
      <c r="T349" s="148"/>
      <c r="U349" s="159"/>
      <c r="V349" s="47"/>
    </row>
    <row r="350" spans="1:22">
      <c r="A350" s="152"/>
      <c r="B350" s="153"/>
      <c r="C350" s="154"/>
      <c r="D350" s="149"/>
      <c r="E350" s="149"/>
      <c r="F350" s="155"/>
      <c r="G350" s="149"/>
      <c r="H350" s="149"/>
      <c r="I350" s="149"/>
      <c r="J350" s="149"/>
      <c r="K350" s="156"/>
      <c r="L350" s="157"/>
      <c r="M350" s="148"/>
      <c r="N350" s="148"/>
      <c r="O350" s="149"/>
      <c r="P350" s="150"/>
      <c r="Q350" s="149"/>
      <c r="R350" s="130"/>
      <c r="S350" s="149"/>
      <c r="T350" s="149"/>
      <c r="U350" s="149"/>
      <c r="V350" s="47"/>
    </row>
    <row r="351" spans="1:22">
      <c r="A351" s="152"/>
      <c r="B351" s="153"/>
      <c r="C351" s="154"/>
      <c r="D351" s="149"/>
      <c r="E351" s="149"/>
      <c r="F351" s="155"/>
      <c r="G351" s="149"/>
      <c r="H351" s="149"/>
      <c r="I351" s="149"/>
      <c r="J351" s="149"/>
      <c r="K351" s="156"/>
      <c r="L351" s="157"/>
      <c r="M351" s="148"/>
      <c r="N351" s="148"/>
      <c r="O351" s="149"/>
      <c r="P351" s="150"/>
      <c r="Q351" s="149"/>
      <c r="R351" s="130"/>
      <c r="S351" s="149"/>
      <c r="T351" s="149"/>
      <c r="U351" s="149"/>
      <c r="V351" s="47"/>
    </row>
    <row r="352" spans="1:22">
      <c r="A352" s="152"/>
      <c r="B352" s="153"/>
      <c r="C352" s="154"/>
      <c r="D352" s="149"/>
      <c r="E352" s="149"/>
      <c r="F352" s="155"/>
      <c r="G352" s="149"/>
      <c r="H352" s="149"/>
      <c r="I352" s="149"/>
      <c r="J352" s="149"/>
      <c r="K352" s="156"/>
      <c r="L352" s="157"/>
      <c r="M352" s="148"/>
      <c r="N352" s="148"/>
      <c r="O352" s="149"/>
      <c r="P352" s="150"/>
      <c r="Q352" s="149"/>
      <c r="R352" s="130"/>
      <c r="S352" s="149"/>
      <c r="T352" s="149"/>
      <c r="U352" s="149"/>
      <c r="V352" s="47"/>
    </row>
    <row r="353" spans="1:22">
      <c r="A353" s="152"/>
      <c r="B353" s="153"/>
      <c r="C353" s="154"/>
      <c r="D353" s="149"/>
      <c r="E353" s="149"/>
      <c r="F353" s="155"/>
      <c r="G353" s="149"/>
      <c r="H353" s="149"/>
      <c r="I353" s="149"/>
      <c r="J353" s="149"/>
      <c r="K353" s="156"/>
      <c r="L353" s="157"/>
      <c r="M353" s="148"/>
      <c r="N353" s="148"/>
      <c r="O353" s="149"/>
      <c r="P353" s="150"/>
      <c r="Q353" s="149"/>
      <c r="R353" s="130"/>
      <c r="S353" s="149"/>
      <c r="T353" s="149"/>
      <c r="U353" s="149"/>
      <c r="V353" s="47"/>
    </row>
    <row r="354" spans="1:22">
      <c r="A354" s="158"/>
      <c r="B354" s="153"/>
      <c r="C354" s="154"/>
      <c r="D354" s="148"/>
      <c r="E354" s="148"/>
      <c r="F354" s="155"/>
      <c r="G354" s="148"/>
      <c r="H354" s="148"/>
      <c r="I354" s="148"/>
      <c r="J354" s="148"/>
      <c r="K354" s="159"/>
      <c r="L354" s="157"/>
      <c r="M354" s="148"/>
      <c r="N354" s="148"/>
      <c r="O354" s="148"/>
      <c r="P354" s="155"/>
      <c r="Q354" s="148"/>
      <c r="R354" s="129"/>
      <c r="S354" s="148"/>
      <c r="T354" s="148"/>
      <c r="U354" s="148"/>
      <c r="V354" s="47"/>
    </row>
    <row r="355" spans="1:22">
      <c r="A355" s="152"/>
      <c r="B355" s="153"/>
      <c r="C355" s="154"/>
      <c r="D355" s="149"/>
      <c r="E355" s="149"/>
      <c r="F355" s="155"/>
      <c r="G355" s="149"/>
      <c r="H355" s="149"/>
      <c r="I355" s="149"/>
      <c r="J355" s="149"/>
      <c r="K355" s="156"/>
      <c r="L355" s="157"/>
      <c r="M355" s="148"/>
      <c r="N355" s="148"/>
      <c r="O355" s="149"/>
      <c r="P355" s="150"/>
      <c r="Q355" s="149"/>
      <c r="R355" s="130"/>
      <c r="S355" s="149"/>
      <c r="T355" s="149"/>
      <c r="U355" s="149"/>
      <c r="V355" s="47"/>
    </row>
    <row r="356" spans="1:22">
      <c r="A356" s="152"/>
      <c r="B356" s="153"/>
      <c r="C356" s="154"/>
      <c r="D356" s="149"/>
      <c r="E356" s="149"/>
      <c r="F356" s="155"/>
      <c r="G356" s="149"/>
      <c r="H356" s="149"/>
      <c r="I356" s="149"/>
      <c r="J356" s="149"/>
      <c r="K356" s="156"/>
      <c r="L356" s="157"/>
      <c r="M356" s="148"/>
      <c r="N356" s="148"/>
      <c r="O356" s="149"/>
      <c r="P356" s="150"/>
      <c r="Q356" s="149"/>
      <c r="R356" s="130"/>
      <c r="S356" s="149"/>
      <c r="T356" s="149"/>
      <c r="U356" s="149"/>
      <c r="V356" s="47"/>
    </row>
    <row r="357" spans="1:22">
      <c r="A357" s="152"/>
      <c r="B357" s="153"/>
      <c r="C357" s="154"/>
      <c r="D357" s="149"/>
      <c r="E357" s="149"/>
      <c r="F357" s="155"/>
      <c r="G357" s="149"/>
      <c r="H357" s="149"/>
      <c r="I357" s="149"/>
      <c r="J357" s="149"/>
      <c r="K357" s="156"/>
      <c r="L357" s="157"/>
      <c r="M357" s="148"/>
      <c r="N357" s="148"/>
      <c r="O357" s="149"/>
      <c r="P357" s="150"/>
      <c r="Q357" s="149"/>
      <c r="R357" s="130"/>
      <c r="S357" s="149"/>
      <c r="T357" s="149"/>
      <c r="U357" s="149"/>
      <c r="V357" s="47"/>
    </row>
    <row r="358" spans="1:22">
      <c r="A358" s="152"/>
      <c r="B358" s="153"/>
      <c r="C358" s="154"/>
      <c r="D358" s="149"/>
      <c r="E358" s="149"/>
      <c r="F358" s="155"/>
      <c r="G358" s="149"/>
      <c r="H358" s="149"/>
      <c r="I358" s="149"/>
      <c r="J358" s="149"/>
      <c r="K358" s="156"/>
      <c r="L358" s="157"/>
      <c r="M358" s="148"/>
      <c r="N358" s="148"/>
      <c r="O358" s="149"/>
      <c r="P358" s="150"/>
      <c r="Q358" s="149"/>
      <c r="R358" s="130"/>
      <c r="S358" s="149"/>
      <c r="T358" s="149"/>
      <c r="U358" s="149"/>
      <c r="V358" s="47"/>
    </row>
    <row r="359" spans="1:22">
      <c r="A359" s="152"/>
      <c r="B359" s="153"/>
      <c r="C359" s="154"/>
      <c r="D359" s="149"/>
      <c r="E359" s="149"/>
      <c r="F359" s="155"/>
      <c r="G359" s="149"/>
      <c r="H359" s="149"/>
      <c r="I359" s="149"/>
      <c r="J359" s="149"/>
      <c r="K359" s="156"/>
      <c r="L359" s="157"/>
      <c r="M359" s="148"/>
      <c r="N359" s="148"/>
      <c r="O359" s="149"/>
      <c r="P359" s="150"/>
      <c r="Q359" s="149"/>
      <c r="R359" s="130"/>
      <c r="S359" s="149"/>
      <c r="T359" s="149"/>
      <c r="U359" s="149"/>
      <c r="V359" s="47"/>
    </row>
    <row r="360" spans="1:22">
      <c r="A360" s="152"/>
      <c r="B360" s="153"/>
      <c r="C360" s="154"/>
      <c r="D360" s="149"/>
      <c r="E360" s="149"/>
      <c r="F360" s="155"/>
      <c r="G360" s="149"/>
      <c r="H360" s="149"/>
      <c r="I360" s="149"/>
      <c r="J360" s="149"/>
      <c r="K360" s="156"/>
      <c r="L360" s="157"/>
      <c r="M360" s="148"/>
      <c r="N360" s="148"/>
      <c r="O360" s="149"/>
      <c r="P360" s="150"/>
      <c r="Q360" s="149"/>
      <c r="R360" s="130"/>
      <c r="S360" s="149"/>
      <c r="T360" s="149"/>
      <c r="U360" s="149"/>
      <c r="V360" s="47"/>
    </row>
    <row r="361" spans="1:22">
      <c r="A361" s="152"/>
      <c r="B361" s="153"/>
      <c r="C361" s="154"/>
      <c r="D361" s="149"/>
      <c r="E361" s="149"/>
      <c r="F361" s="155"/>
      <c r="G361" s="149"/>
      <c r="H361" s="149"/>
      <c r="I361" s="149"/>
      <c r="J361" s="149"/>
      <c r="K361" s="156"/>
      <c r="L361" s="157"/>
      <c r="M361" s="148"/>
      <c r="N361" s="148"/>
      <c r="O361" s="149"/>
      <c r="P361" s="150"/>
      <c r="Q361" s="149"/>
      <c r="R361" s="130"/>
      <c r="S361" s="149"/>
      <c r="T361" s="149"/>
      <c r="U361" s="149"/>
      <c r="V361" s="47"/>
    </row>
    <row r="362" spans="1:22">
      <c r="A362" s="152"/>
      <c r="B362" s="153"/>
      <c r="C362" s="154"/>
      <c r="D362" s="149"/>
      <c r="E362" s="149"/>
      <c r="F362" s="155"/>
      <c r="G362" s="149"/>
      <c r="H362" s="149"/>
      <c r="I362" s="149"/>
      <c r="J362" s="149"/>
      <c r="K362" s="156"/>
      <c r="L362" s="157"/>
      <c r="M362" s="148"/>
      <c r="N362" s="148"/>
      <c r="O362" s="149"/>
      <c r="P362" s="150"/>
      <c r="Q362" s="149"/>
      <c r="R362" s="130"/>
      <c r="S362" s="149"/>
      <c r="T362" s="149"/>
      <c r="U362" s="149"/>
      <c r="V362" s="47"/>
    </row>
    <row r="363" spans="1:22">
      <c r="A363" s="152"/>
      <c r="B363" s="153"/>
      <c r="C363" s="154"/>
      <c r="D363" s="149"/>
      <c r="E363" s="149"/>
      <c r="F363" s="155"/>
      <c r="G363" s="149"/>
      <c r="H363" s="149"/>
      <c r="I363" s="149"/>
      <c r="J363" s="149"/>
      <c r="K363" s="156"/>
      <c r="L363" s="157"/>
      <c r="M363" s="148"/>
      <c r="N363" s="148"/>
      <c r="O363" s="149"/>
      <c r="P363" s="150"/>
      <c r="Q363" s="149"/>
      <c r="R363" s="130"/>
      <c r="S363" s="149"/>
      <c r="T363" s="149"/>
      <c r="U363" s="149"/>
      <c r="V363" s="47"/>
    </row>
    <row r="364" spans="1:22">
      <c r="A364" s="152"/>
      <c r="B364" s="153"/>
      <c r="C364" s="154"/>
      <c r="D364" s="149"/>
      <c r="E364" s="149"/>
      <c r="F364" s="155"/>
      <c r="G364" s="149"/>
      <c r="H364" s="149"/>
      <c r="I364" s="149"/>
      <c r="J364" s="149"/>
      <c r="K364" s="156"/>
      <c r="L364" s="157"/>
      <c r="M364" s="148"/>
      <c r="N364" s="148"/>
      <c r="O364" s="149"/>
      <c r="P364" s="150"/>
      <c r="Q364" s="149"/>
      <c r="R364" s="130"/>
      <c r="S364" s="149"/>
      <c r="T364" s="149"/>
      <c r="U364" s="149"/>
      <c r="V364" s="47"/>
    </row>
    <row r="365" spans="1:22">
      <c r="A365" s="152"/>
      <c r="B365" s="153"/>
      <c r="C365" s="154"/>
      <c r="D365" s="149"/>
      <c r="E365" s="149"/>
      <c r="F365" s="155"/>
      <c r="G365" s="149"/>
      <c r="H365" s="149"/>
      <c r="I365" s="149"/>
      <c r="J365" s="149"/>
      <c r="K365" s="156"/>
      <c r="L365" s="157"/>
      <c r="M365" s="148"/>
      <c r="N365" s="148"/>
      <c r="O365" s="149"/>
      <c r="P365" s="150"/>
      <c r="Q365" s="149"/>
      <c r="R365" s="130"/>
      <c r="S365" s="149"/>
      <c r="T365" s="149"/>
      <c r="U365" s="149"/>
      <c r="V365" s="47"/>
    </row>
    <row r="366" spans="1:22">
      <c r="A366" s="152"/>
      <c r="B366" s="153"/>
      <c r="C366" s="154"/>
      <c r="D366" s="149"/>
      <c r="E366" s="149"/>
      <c r="F366" s="155"/>
      <c r="G366" s="149"/>
      <c r="H366" s="149"/>
      <c r="I366" s="149"/>
      <c r="J366" s="149"/>
      <c r="K366" s="156"/>
      <c r="L366" s="157"/>
      <c r="M366" s="148"/>
      <c r="N366" s="148"/>
      <c r="O366" s="149"/>
      <c r="P366" s="150"/>
      <c r="Q366" s="149"/>
      <c r="R366" s="130"/>
      <c r="S366" s="149"/>
      <c r="T366" s="149"/>
      <c r="U366" s="149"/>
      <c r="V366" s="47"/>
    </row>
    <row r="367" spans="1:22">
      <c r="A367" s="158"/>
      <c r="B367" s="153"/>
      <c r="C367" s="154"/>
      <c r="D367" s="148"/>
      <c r="E367" s="148"/>
      <c r="F367" s="155"/>
      <c r="G367" s="148"/>
      <c r="H367" s="148"/>
      <c r="I367" s="148"/>
      <c r="J367" s="149"/>
      <c r="K367" s="159"/>
      <c r="L367" s="157"/>
      <c r="M367" s="148"/>
      <c r="N367" s="148"/>
      <c r="O367" s="148"/>
      <c r="P367" s="155"/>
      <c r="Q367" s="148"/>
      <c r="R367" s="129"/>
      <c r="S367" s="148"/>
      <c r="T367" s="148"/>
      <c r="U367" s="148"/>
      <c r="V367" s="47"/>
    </row>
    <row r="368" spans="1:22">
      <c r="A368" s="152"/>
      <c r="B368" s="153"/>
      <c r="C368" s="154"/>
      <c r="D368" s="149"/>
      <c r="E368" s="149"/>
      <c r="F368" s="155"/>
      <c r="G368" s="149"/>
      <c r="H368" s="149"/>
      <c r="I368" s="149"/>
      <c r="J368" s="149"/>
      <c r="K368" s="156"/>
      <c r="L368" s="157"/>
      <c r="M368" s="148"/>
      <c r="N368" s="148"/>
      <c r="O368" s="149"/>
      <c r="P368" s="150"/>
      <c r="Q368" s="149"/>
      <c r="R368" s="130"/>
      <c r="S368" s="149"/>
      <c r="T368" s="149"/>
      <c r="U368" s="149"/>
      <c r="V368" s="47"/>
    </row>
    <row r="369" spans="1:22">
      <c r="A369" s="152"/>
      <c r="B369" s="153"/>
      <c r="C369" s="154"/>
      <c r="D369" s="149"/>
      <c r="E369" s="149"/>
      <c r="F369" s="155"/>
      <c r="G369" s="149"/>
      <c r="H369" s="149"/>
      <c r="I369" s="148"/>
      <c r="J369" s="149"/>
      <c r="K369" s="156"/>
      <c r="L369" s="157"/>
      <c r="M369" s="148"/>
      <c r="N369" s="148"/>
      <c r="O369" s="148"/>
      <c r="P369" s="155"/>
      <c r="Q369" s="148"/>
      <c r="R369" s="130"/>
      <c r="S369" s="148"/>
      <c r="T369" s="149"/>
      <c r="U369" s="149"/>
      <c r="V369" s="47"/>
    </row>
    <row r="370" spans="1:22">
      <c r="A370" s="152"/>
      <c r="B370" s="153"/>
      <c r="C370" s="154"/>
      <c r="D370" s="149"/>
      <c r="E370" s="149"/>
      <c r="F370" s="155"/>
      <c r="G370" s="149"/>
      <c r="H370" s="149"/>
      <c r="I370" s="149"/>
      <c r="J370" s="149"/>
      <c r="K370" s="156"/>
      <c r="L370" s="157"/>
      <c r="M370" s="148"/>
      <c r="N370" s="148"/>
      <c r="O370" s="149"/>
      <c r="P370" s="150"/>
      <c r="Q370" s="149"/>
      <c r="R370" s="130"/>
      <c r="S370" s="149"/>
      <c r="T370" s="149"/>
      <c r="U370" s="149"/>
      <c r="V370" s="47"/>
    </row>
    <row r="371" spans="1:22">
      <c r="A371" s="152"/>
      <c r="B371" s="153"/>
      <c r="C371" s="154"/>
      <c r="D371" s="149"/>
      <c r="E371" s="149"/>
      <c r="F371" s="155"/>
      <c r="G371" s="149"/>
      <c r="H371" s="149"/>
      <c r="I371" s="149"/>
      <c r="J371" s="149"/>
      <c r="K371" s="156"/>
      <c r="L371" s="157"/>
      <c r="M371" s="148"/>
      <c r="N371" s="148"/>
      <c r="O371" s="149"/>
      <c r="P371" s="150"/>
      <c r="Q371" s="149"/>
      <c r="R371" s="130"/>
      <c r="S371" s="149"/>
      <c r="T371" s="149"/>
      <c r="U371" s="149"/>
      <c r="V371" s="47"/>
    </row>
    <row r="372" spans="1:22">
      <c r="A372" s="152"/>
      <c r="B372" s="153"/>
      <c r="C372" s="154"/>
      <c r="D372" s="149"/>
      <c r="E372" s="149"/>
      <c r="F372" s="155"/>
      <c r="G372" s="149"/>
      <c r="H372" s="149"/>
      <c r="I372" s="149"/>
      <c r="J372" s="149"/>
      <c r="K372" s="156"/>
      <c r="L372" s="157"/>
      <c r="M372" s="148"/>
      <c r="N372" s="148"/>
      <c r="O372" s="149"/>
      <c r="P372" s="150"/>
      <c r="Q372" s="149"/>
      <c r="R372" s="130"/>
      <c r="S372" s="149"/>
      <c r="T372" s="149"/>
      <c r="U372" s="149"/>
      <c r="V372" s="47"/>
    </row>
    <row r="373" spans="1:22">
      <c r="A373" s="160"/>
      <c r="B373" s="153"/>
      <c r="C373" s="154"/>
      <c r="D373" s="149"/>
      <c r="E373" s="149"/>
      <c r="F373" s="155"/>
      <c r="G373" s="149"/>
      <c r="H373" s="149"/>
      <c r="I373" s="149"/>
      <c r="J373" s="149"/>
      <c r="K373" s="156"/>
      <c r="L373" s="157"/>
      <c r="M373" s="148"/>
      <c r="N373" s="148"/>
      <c r="O373" s="148"/>
      <c r="P373" s="155"/>
      <c r="Q373" s="148"/>
      <c r="R373" s="130"/>
      <c r="S373" s="148"/>
      <c r="T373" s="149"/>
      <c r="U373" s="149"/>
      <c r="V373" s="47"/>
    </row>
    <row r="374" spans="1:22">
      <c r="A374" s="161"/>
      <c r="B374" s="153"/>
      <c r="C374" s="100"/>
      <c r="D374" s="162"/>
      <c r="E374" s="162"/>
      <c r="F374" s="163"/>
      <c r="G374" s="162"/>
      <c r="H374" s="162"/>
      <c r="I374" s="162"/>
      <c r="J374" s="162"/>
      <c r="K374" s="164"/>
      <c r="L374" s="165"/>
      <c r="M374" s="168"/>
      <c r="N374" s="168"/>
      <c r="O374" s="162"/>
      <c r="P374" s="169"/>
      <c r="Q374" s="162"/>
      <c r="R374" s="162"/>
      <c r="S374" s="162"/>
      <c r="T374" s="162"/>
      <c r="U374" s="162"/>
      <c r="V374" s="47"/>
    </row>
    <row r="375" spans="1:22">
      <c r="A375" s="152"/>
      <c r="B375" s="153"/>
      <c r="C375" s="154"/>
      <c r="D375" s="149"/>
      <c r="E375" s="149"/>
      <c r="F375" s="155"/>
      <c r="G375" s="149"/>
      <c r="H375" s="149"/>
      <c r="I375" s="149"/>
      <c r="J375" s="149"/>
      <c r="K375" s="156"/>
      <c r="L375" s="157"/>
      <c r="M375" s="148"/>
      <c r="N375" s="148"/>
      <c r="O375" s="149"/>
      <c r="P375" s="150"/>
      <c r="Q375" s="149"/>
      <c r="R375" s="130"/>
      <c r="S375" s="149"/>
      <c r="T375" s="149"/>
      <c r="U375" s="149"/>
      <c r="V375" s="47"/>
    </row>
    <row r="376" spans="1:22">
      <c r="A376" s="152"/>
      <c r="B376" s="153"/>
      <c r="C376" s="154"/>
      <c r="D376" s="149"/>
      <c r="E376" s="149"/>
      <c r="F376" s="155"/>
      <c r="G376" s="149"/>
      <c r="H376" s="149"/>
      <c r="I376" s="149"/>
      <c r="J376" s="149"/>
      <c r="K376" s="156"/>
      <c r="L376" s="157"/>
      <c r="M376" s="148"/>
      <c r="N376" s="148"/>
      <c r="O376" s="149"/>
      <c r="P376" s="150"/>
      <c r="Q376" s="149"/>
      <c r="R376" s="130"/>
      <c r="S376" s="149"/>
      <c r="T376" s="149"/>
      <c r="U376" s="149"/>
      <c r="V376" s="47"/>
    </row>
    <row r="377" spans="1:22">
      <c r="A377" s="158"/>
      <c r="B377" s="153"/>
      <c r="C377" s="154"/>
      <c r="D377" s="148"/>
      <c r="E377" s="148"/>
      <c r="F377" s="155"/>
      <c r="G377" s="148"/>
      <c r="H377" s="148"/>
      <c r="I377" s="148"/>
      <c r="J377" s="148"/>
      <c r="K377" s="159"/>
      <c r="L377" s="157"/>
      <c r="M377" s="148"/>
      <c r="N377" s="148"/>
      <c r="O377" s="148"/>
      <c r="P377" s="155"/>
      <c r="Q377" s="148"/>
      <c r="R377" s="129"/>
      <c r="S377" s="148"/>
      <c r="T377" s="148"/>
      <c r="U377" s="159"/>
      <c r="V377" s="47"/>
    </row>
    <row r="378" spans="1:22">
      <c r="A378" s="152"/>
      <c r="B378" s="153"/>
      <c r="C378" s="154"/>
      <c r="D378" s="149"/>
      <c r="E378" s="149"/>
      <c r="F378" s="155"/>
      <c r="G378" s="149"/>
      <c r="H378" s="149"/>
      <c r="I378" s="149"/>
      <c r="J378" s="149"/>
      <c r="K378" s="156"/>
      <c r="L378" s="157"/>
      <c r="M378" s="148"/>
      <c r="N378" s="148"/>
      <c r="O378" s="149"/>
      <c r="P378" s="150"/>
      <c r="Q378" s="149"/>
      <c r="R378" s="130"/>
      <c r="S378" s="149"/>
      <c r="T378" s="149"/>
      <c r="U378" s="149"/>
      <c r="V378" s="47"/>
    </row>
    <row r="379" spans="1:22">
      <c r="A379" s="152"/>
      <c r="B379" s="153"/>
      <c r="C379" s="154"/>
      <c r="D379" s="149"/>
      <c r="E379" s="149"/>
      <c r="F379" s="155"/>
      <c r="G379" s="149"/>
      <c r="H379" s="149"/>
      <c r="I379" s="149"/>
      <c r="J379" s="149"/>
      <c r="K379" s="156"/>
      <c r="L379" s="157"/>
      <c r="M379" s="148"/>
      <c r="N379" s="148"/>
      <c r="O379" s="149"/>
      <c r="P379" s="150"/>
      <c r="Q379" s="149"/>
      <c r="R379" s="130"/>
      <c r="S379" s="149"/>
      <c r="T379" s="149"/>
      <c r="U379" s="149"/>
      <c r="V379" s="47"/>
    </row>
    <row r="380" spans="1:22">
      <c r="A380" s="152"/>
      <c r="B380" s="153"/>
      <c r="C380" s="154"/>
      <c r="D380" s="149"/>
      <c r="E380" s="149"/>
      <c r="F380" s="155"/>
      <c r="G380" s="149"/>
      <c r="H380" s="149"/>
      <c r="I380" s="149"/>
      <c r="J380" s="149"/>
      <c r="K380" s="156"/>
      <c r="L380" s="157"/>
      <c r="M380" s="148"/>
      <c r="N380" s="148"/>
      <c r="O380" s="149"/>
      <c r="P380" s="150"/>
      <c r="Q380" s="149"/>
      <c r="R380" s="130"/>
      <c r="S380" s="149"/>
      <c r="T380" s="149"/>
      <c r="U380" s="149"/>
      <c r="V380" s="47"/>
    </row>
    <row r="381" spans="1:22">
      <c r="A381" s="152"/>
      <c r="B381" s="153"/>
      <c r="C381" s="154"/>
      <c r="D381" s="149"/>
      <c r="E381" s="149"/>
      <c r="F381" s="155"/>
      <c r="G381" s="149"/>
      <c r="H381" s="149"/>
      <c r="I381" s="149"/>
      <c r="J381" s="149"/>
      <c r="K381" s="156"/>
      <c r="L381" s="157"/>
      <c r="M381" s="148"/>
      <c r="N381" s="148"/>
      <c r="O381" s="149"/>
      <c r="P381" s="150"/>
      <c r="Q381" s="149"/>
      <c r="R381" s="130"/>
      <c r="S381" s="149"/>
      <c r="T381" s="149"/>
      <c r="U381" s="149"/>
      <c r="V381" s="47"/>
    </row>
    <row r="382" spans="1:22">
      <c r="A382" s="158"/>
      <c r="B382" s="153"/>
      <c r="C382" s="154"/>
      <c r="D382" s="148"/>
      <c r="E382" s="148"/>
      <c r="F382" s="155"/>
      <c r="G382" s="148"/>
      <c r="H382" s="148"/>
      <c r="I382" s="148"/>
      <c r="J382" s="148"/>
      <c r="K382" s="159"/>
      <c r="L382" s="157"/>
      <c r="M382" s="148"/>
      <c r="N382" s="148"/>
      <c r="O382" s="148"/>
      <c r="P382" s="155"/>
      <c r="Q382" s="148"/>
      <c r="R382" s="129"/>
      <c r="S382" s="148"/>
      <c r="T382" s="148"/>
      <c r="U382" s="148"/>
      <c r="V382" s="47"/>
    </row>
    <row r="383" spans="1:22">
      <c r="A383" s="152"/>
      <c r="B383" s="153"/>
      <c r="C383" s="154"/>
      <c r="D383" s="149"/>
      <c r="E383" s="149"/>
      <c r="F383" s="155"/>
      <c r="G383" s="149"/>
      <c r="H383" s="149"/>
      <c r="I383" s="149"/>
      <c r="J383" s="149"/>
      <c r="K383" s="156"/>
      <c r="L383" s="157"/>
      <c r="M383" s="148"/>
      <c r="N383" s="148"/>
      <c r="O383" s="149"/>
      <c r="P383" s="150"/>
      <c r="Q383" s="149"/>
      <c r="R383" s="130"/>
      <c r="S383" s="149"/>
      <c r="T383" s="149"/>
      <c r="U383" s="149"/>
      <c r="V383" s="47"/>
    </row>
    <row r="384" spans="1:22">
      <c r="A384" s="152"/>
      <c r="B384" s="153"/>
      <c r="C384" s="154"/>
      <c r="D384" s="149"/>
      <c r="E384" s="149"/>
      <c r="F384" s="155"/>
      <c r="G384" s="149"/>
      <c r="H384" s="149"/>
      <c r="I384" s="149"/>
      <c r="J384" s="149"/>
      <c r="K384" s="156"/>
      <c r="L384" s="157"/>
      <c r="M384" s="148"/>
      <c r="N384" s="148"/>
      <c r="O384" s="149"/>
      <c r="P384" s="150"/>
      <c r="Q384" s="149"/>
      <c r="R384" s="130"/>
      <c r="S384" s="149"/>
      <c r="T384" s="149"/>
      <c r="U384" s="149"/>
      <c r="V384" s="47"/>
    </row>
    <row r="385" spans="1:22">
      <c r="A385" s="152"/>
      <c r="B385" s="153"/>
      <c r="C385" s="154"/>
      <c r="D385" s="149"/>
      <c r="E385" s="149"/>
      <c r="F385" s="155"/>
      <c r="G385" s="149"/>
      <c r="H385" s="149"/>
      <c r="I385" s="149"/>
      <c r="J385" s="149"/>
      <c r="K385" s="156"/>
      <c r="L385" s="157"/>
      <c r="M385" s="148"/>
      <c r="N385" s="148"/>
      <c r="O385" s="149"/>
      <c r="P385" s="150"/>
      <c r="Q385" s="149"/>
      <c r="R385" s="130"/>
      <c r="S385" s="149"/>
      <c r="T385" s="149"/>
      <c r="U385" s="149"/>
      <c r="V385" s="47"/>
    </row>
    <row r="386" spans="1:22">
      <c r="A386" s="152"/>
      <c r="B386" s="153"/>
      <c r="C386" s="154"/>
      <c r="D386" s="149"/>
      <c r="E386" s="149"/>
      <c r="F386" s="155"/>
      <c r="G386" s="149"/>
      <c r="H386" s="149"/>
      <c r="I386" s="149"/>
      <c r="J386" s="149"/>
      <c r="K386" s="156"/>
      <c r="L386" s="157"/>
      <c r="M386" s="148"/>
      <c r="N386" s="148"/>
      <c r="O386" s="149"/>
      <c r="P386" s="150"/>
      <c r="Q386" s="149"/>
      <c r="R386" s="130"/>
      <c r="S386" s="149"/>
      <c r="T386" s="149"/>
      <c r="U386" s="149"/>
      <c r="V386" s="47"/>
    </row>
    <row r="387" spans="1:22">
      <c r="A387" s="152"/>
      <c r="B387" s="153"/>
      <c r="C387" s="154"/>
      <c r="D387" s="149"/>
      <c r="E387" s="149"/>
      <c r="F387" s="155"/>
      <c r="G387" s="149"/>
      <c r="H387" s="149"/>
      <c r="I387" s="149"/>
      <c r="J387" s="149"/>
      <c r="K387" s="156"/>
      <c r="L387" s="157"/>
      <c r="M387" s="148"/>
      <c r="N387" s="148"/>
      <c r="O387" s="149"/>
      <c r="P387" s="150"/>
      <c r="Q387" s="149"/>
      <c r="R387" s="130"/>
      <c r="S387" s="149"/>
      <c r="T387" s="149"/>
      <c r="U387" s="149"/>
      <c r="V387" s="47"/>
    </row>
    <row r="388" spans="1:22">
      <c r="A388" s="152"/>
      <c r="B388" s="153"/>
      <c r="C388" s="154"/>
      <c r="D388" s="149"/>
      <c r="E388" s="149"/>
      <c r="F388" s="155"/>
      <c r="G388" s="149"/>
      <c r="H388" s="149"/>
      <c r="I388" s="149"/>
      <c r="J388" s="149"/>
      <c r="K388" s="156"/>
      <c r="L388" s="157"/>
      <c r="M388" s="148"/>
      <c r="N388" s="148"/>
      <c r="O388" s="149"/>
      <c r="P388" s="150"/>
      <c r="Q388" s="149"/>
      <c r="R388" s="130"/>
      <c r="S388" s="149"/>
      <c r="T388" s="149"/>
      <c r="U388" s="149"/>
      <c r="V388" s="47"/>
    </row>
    <row r="389" spans="1:22">
      <c r="A389" s="152"/>
      <c r="B389" s="153"/>
      <c r="C389" s="154"/>
      <c r="D389" s="149"/>
      <c r="E389" s="149"/>
      <c r="F389" s="155"/>
      <c r="G389" s="149"/>
      <c r="H389" s="149"/>
      <c r="I389" s="149"/>
      <c r="J389" s="149"/>
      <c r="K389" s="156"/>
      <c r="L389" s="157"/>
      <c r="M389" s="148"/>
      <c r="N389" s="148"/>
      <c r="O389" s="149"/>
      <c r="P389" s="150"/>
      <c r="Q389" s="149"/>
      <c r="R389" s="130"/>
      <c r="S389" s="149"/>
      <c r="T389" s="149"/>
      <c r="U389" s="149"/>
      <c r="V389" s="47"/>
    </row>
    <row r="390" spans="1:22">
      <c r="A390" s="152"/>
      <c r="B390" s="153"/>
      <c r="C390" s="154"/>
      <c r="D390" s="149"/>
      <c r="E390" s="149"/>
      <c r="F390" s="155"/>
      <c r="G390" s="149"/>
      <c r="H390" s="149"/>
      <c r="I390" s="149"/>
      <c r="J390" s="149"/>
      <c r="K390" s="156"/>
      <c r="L390" s="157"/>
      <c r="M390" s="148"/>
      <c r="N390" s="148"/>
      <c r="O390" s="149"/>
      <c r="P390" s="150"/>
      <c r="Q390" s="149"/>
      <c r="R390" s="130"/>
      <c r="S390" s="149"/>
      <c r="T390" s="149"/>
      <c r="U390" s="149"/>
      <c r="V390" s="47"/>
    </row>
    <row r="391" spans="1:22">
      <c r="A391" s="152"/>
      <c r="B391" s="153"/>
      <c r="C391" s="154"/>
      <c r="D391" s="149"/>
      <c r="E391" s="149"/>
      <c r="F391" s="155"/>
      <c r="G391" s="149"/>
      <c r="H391" s="149"/>
      <c r="I391" s="149"/>
      <c r="J391" s="149"/>
      <c r="K391" s="156"/>
      <c r="L391" s="157"/>
      <c r="M391" s="148"/>
      <c r="N391" s="148"/>
      <c r="O391" s="149"/>
      <c r="P391" s="150"/>
      <c r="Q391" s="149"/>
      <c r="R391" s="130"/>
      <c r="S391" s="149"/>
      <c r="T391" s="149"/>
      <c r="U391" s="149"/>
      <c r="V391" s="47"/>
    </row>
    <row r="392" spans="1:22">
      <c r="A392" s="152"/>
      <c r="B392" s="153"/>
      <c r="C392" s="154"/>
      <c r="D392" s="149"/>
      <c r="E392" s="149"/>
      <c r="F392" s="155"/>
      <c r="G392" s="149"/>
      <c r="H392" s="149"/>
      <c r="I392" s="149"/>
      <c r="J392" s="149"/>
      <c r="K392" s="156"/>
      <c r="L392" s="157"/>
      <c r="M392" s="148"/>
      <c r="N392" s="148"/>
      <c r="O392" s="149"/>
      <c r="P392" s="150"/>
      <c r="Q392" s="149"/>
      <c r="R392" s="130"/>
      <c r="S392" s="149"/>
      <c r="T392" s="149"/>
      <c r="U392" s="149"/>
      <c r="V392" s="47"/>
    </row>
    <row r="393" spans="1:22">
      <c r="A393" s="152"/>
      <c r="B393" s="153"/>
      <c r="C393" s="154"/>
      <c r="D393" s="149"/>
      <c r="E393" s="149"/>
      <c r="F393" s="155"/>
      <c r="G393" s="149"/>
      <c r="H393" s="149"/>
      <c r="I393" s="149"/>
      <c r="J393" s="149"/>
      <c r="K393" s="156"/>
      <c r="L393" s="157"/>
      <c r="M393" s="148"/>
      <c r="N393" s="148"/>
      <c r="O393" s="149"/>
      <c r="P393" s="150"/>
      <c r="Q393" s="149"/>
      <c r="R393" s="130"/>
      <c r="S393" s="149"/>
      <c r="T393" s="149"/>
      <c r="U393" s="149"/>
      <c r="V393" s="47"/>
    </row>
    <row r="394" spans="1:22">
      <c r="A394" s="152"/>
      <c r="B394" s="153"/>
      <c r="C394" s="154"/>
      <c r="D394" s="149"/>
      <c r="E394" s="149"/>
      <c r="F394" s="155"/>
      <c r="G394" s="149"/>
      <c r="H394" s="149"/>
      <c r="I394" s="149"/>
      <c r="J394" s="149"/>
      <c r="K394" s="156"/>
      <c r="L394" s="157"/>
      <c r="M394" s="148"/>
      <c r="N394" s="148"/>
      <c r="O394" s="149"/>
      <c r="P394" s="150"/>
      <c r="Q394" s="149"/>
      <c r="R394" s="130"/>
      <c r="S394" s="149"/>
      <c r="T394" s="149"/>
      <c r="U394" s="149"/>
      <c r="V394" s="47"/>
    </row>
    <row r="395" spans="1:22">
      <c r="A395" s="158"/>
      <c r="B395" s="153"/>
      <c r="C395" s="154"/>
      <c r="D395" s="148"/>
      <c r="E395" s="148"/>
      <c r="F395" s="155"/>
      <c r="G395" s="148"/>
      <c r="H395" s="148"/>
      <c r="I395" s="148"/>
      <c r="J395" s="149"/>
      <c r="K395" s="159"/>
      <c r="L395" s="157"/>
      <c r="M395" s="148"/>
      <c r="N395" s="148"/>
      <c r="O395" s="148"/>
      <c r="P395" s="155"/>
      <c r="Q395" s="148"/>
      <c r="R395" s="129"/>
      <c r="S395" s="148"/>
      <c r="T395" s="148"/>
      <c r="U395" s="148"/>
      <c r="V395" s="47"/>
    </row>
    <row r="396" spans="1:22">
      <c r="A396" s="152"/>
      <c r="B396" s="153"/>
      <c r="C396" s="154"/>
      <c r="D396" s="149"/>
      <c r="E396" s="149"/>
      <c r="F396" s="155"/>
      <c r="G396" s="149"/>
      <c r="H396" s="149"/>
      <c r="I396" s="149"/>
      <c r="J396" s="149"/>
      <c r="K396" s="156"/>
      <c r="L396" s="157"/>
      <c r="M396" s="148"/>
      <c r="N396" s="148"/>
      <c r="O396" s="149"/>
      <c r="P396" s="150"/>
      <c r="Q396" s="149"/>
      <c r="R396" s="130"/>
      <c r="S396" s="149"/>
      <c r="T396" s="149"/>
      <c r="U396" s="149"/>
      <c r="V396" s="47"/>
    </row>
    <row r="397" spans="1:22">
      <c r="A397" s="152"/>
      <c r="B397" s="153"/>
      <c r="C397" s="154"/>
      <c r="D397" s="149"/>
      <c r="E397" s="149"/>
      <c r="F397" s="155"/>
      <c r="G397" s="149"/>
      <c r="H397" s="149"/>
      <c r="I397" s="148"/>
      <c r="J397" s="149"/>
      <c r="K397" s="156"/>
      <c r="L397" s="157"/>
      <c r="M397" s="148"/>
      <c r="N397" s="148"/>
      <c r="O397" s="148"/>
      <c r="P397" s="155"/>
      <c r="Q397" s="148"/>
      <c r="R397" s="130"/>
      <c r="S397" s="148"/>
      <c r="T397" s="149"/>
      <c r="U397" s="149"/>
      <c r="V397" s="47"/>
    </row>
    <row r="398" spans="1:22">
      <c r="A398" s="152"/>
      <c r="B398" s="153"/>
      <c r="C398" s="154"/>
      <c r="D398" s="149"/>
      <c r="E398" s="149"/>
      <c r="F398" s="155"/>
      <c r="G398" s="149"/>
      <c r="H398" s="149"/>
      <c r="I398" s="149"/>
      <c r="J398" s="149"/>
      <c r="K398" s="156"/>
      <c r="L398" s="157"/>
      <c r="M398" s="148"/>
      <c r="N398" s="148"/>
      <c r="O398" s="149"/>
      <c r="P398" s="150"/>
      <c r="Q398" s="149"/>
      <c r="R398" s="130"/>
      <c r="S398" s="149"/>
      <c r="T398" s="149"/>
      <c r="U398" s="149"/>
      <c r="V398" s="47"/>
    </row>
    <row r="399" spans="1:22">
      <c r="A399" s="152"/>
      <c r="B399" s="153"/>
      <c r="C399" s="154"/>
      <c r="D399" s="149"/>
      <c r="E399" s="149"/>
      <c r="F399" s="155"/>
      <c r="G399" s="149"/>
      <c r="H399" s="149"/>
      <c r="I399" s="149"/>
      <c r="J399" s="149"/>
      <c r="K399" s="156"/>
      <c r="L399" s="157"/>
      <c r="M399" s="148"/>
      <c r="N399" s="148"/>
      <c r="O399" s="149"/>
      <c r="P399" s="150"/>
      <c r="Q399" s="149"/>
      <c r="R399" s="130"/>
      <c r="S399" s="149"/>
      <c r="T399" s="149"/>
      <c r="U399" s="149"/>
      <c r="V399" s="47"/>
    </row>
    <row r="400" spans="1:22">
      <c r="A400" s="152"/>
      <c r="B400" s="153"/>
      <c r="C400" s="154"/>
      <c r="D400" s="149"/>
      <c r="E400" s="149"/>
      <c r="F400" s="155"/>
      <c r="G400" s="149"/>
      <c r="H400" s="149"/>
      <c r="I400" s="149"/>
      <c r="J400" s="149"/>
      <c r="K400" s="156"/>
      <c r="L400" s="157"/>
      <c r="M400" s="148"/>
      <c r="N400" s="148"/>
      <c r="O400" s="149"/>
      <c r="P400" s="150"/>
      <c r="Q400" s="149"/>
      <c r="R400" s="130"/>
      <c r="S400" s="149"/>
      <c r="T400" s="149"/>
      <c r="U400" s="149"/>
      <c r="V400" s="47"/>
    </row>
    <row r="401" spans="1:22">
      <c r="A401" s="160"/>
      <c r="B401" s="153"/>
      <c r="C401" s="154"/>
      <c r="D401" s="149"/>
      <c r="E401" s="149"/>
      <c r="F401" s="155"/>
      <c r="G401" s="149"/>
      <c r="H401" s="149"/>
      <c r="I401" s="149"/>
      <c r="J401" s="149"/>
      <c r="K401" s="156"/>
      <c r="L401" s="157"/>
      <c r="M401" s="148"/>
      <c r="N401" s="148"/>
      <c r="O401" s="148"/>
      <c r="P401" s="155"/>
      <c r="Q401" s="148"/>
      <c r="R401" s="130"/>
      <c r="S401" s="148"/>
      <c r="T401" s="149"/>
      <c r="U401" s="149"/>
      <c r="V401" s="47"/>
    </row>
    <row r="402" spans="1:22">
      <c r="A402" s="161"/>
      <c r="B402" s="153"/>
      <c r="C402" s="100"/>
      <c r="D402" s="162"/>
      <c r="E402" s="162"/>
      <c r="F402" s="163"/>
      <c r="G402" s="162"/>
      <c r="H402" s="162"/>
      <c r="I402" s="162"/>
      <c r="J402" s="162"/>
      <c r="K402" s="164"/>
      <c r="L402" s="165"/>
      <c r="M402" s="168"/>
      <c r="N402" s="168"/>
      <c r="O402" s="162"/>
      <c r="P402" s="169"/>
      <c r="Q402" s="162"/>
      <c r="R402" s="162"/>
      <c r="S402" s="162"/>
      <c r="T402" s="162"/>
      <c r="U402" s="162"/>
      <c r="V402" s="47"/>
    </row>
    <row r="403" spans="1:22">
      <c r="A403" s="152"/>
      <c r="B403" s="153"/>
      <c r="C403" s="154"/>
      <c r="D403" s="149"/>
      <c r="E403" s="149"/>
      <c r="F403" s="155"/>
      <c r="G403" s="149"/>
      <c r="H403" s="149"/>
      <c r="I403" s="149"/>
      <c r="J403" s="149"/>
      <c r="K403" s="156"/>
      <c r="L403" s="157"/>
      <c r="M403" s="148"/>
      <c r="N403" s="148"/>
      <c r="O403" s="149"/>
      <c r="P403" s="150"/>
      <c r="Q403" s="149"/>
      <c r="R403" s="130"/>
      <c r="S403" s="149"/>
      <c r="T403" s="149"/>
      <c r="U403" s="149"/>
      <c r="V403" s="47"/>
    </row>
    <row r="404" spans="1:22">
      <c r="A404" s="152"/>
      <c r="B404" s="153"/>
      <c r="C404" s="154"/>
      <c r="D404" s="149"/>
      <c r="E404" s="149"/>
      <c r="F404" s="155"/>
      <c r="G404" s="149"/>
      <c r="H404" s="149"/>
      <c r="I404" s="149"/>
      <c r="J404" s="149"/>
      <c r="K404" s="156"/>
      <c r="L404" s="157"/>
      <c r="M404" s="148"/>
      <c r="N404" s="148"/>
      <c r="O404" s="149"/>
      <c r="P404" s="150"/>
      <c r="Q404" s="149"/>
      <c r="R404" s="130"/>
      <c r="S404" s="149"/>
      <c r="T404" s="149"/>
      <c r="U404" s="149"/>
      <c r="V404" s="47"/>
    </row>
    <row r="405" spans="1:22">
      <c r="A405" s="158"/>
      <c r="B405" s="153"/>
      <c r="C405" s="154"/>
      <c r="D405" s="148"/>
      <c r="E405" s="148"/>
      <c r="F405" s="155"/>
      <c r="G405" s="148"/>
      <c r="H405" s="148"/>
      <c r="I405" s="148"/>
      <c r="J405" s="148"/>
      <c r="K405" s="159"/>
      <c r="L405" s="157"/>
      <c r="M405" s="148"/>
      <c r="N405" s="148"/>
      <c r="O405" s="148"/>
      <c r="P405" s="155"/>
      <c r="Q405" s="148"/>
      <c r="R405" s="129"/>
      <c r="S405" s="148"/>
      <c r="T405" s="148"/>
      <c r="U405" s="159"/>
      <c r="V405" s="47"/>
    </row>
    <row r="406" spans="1:22">
      <c r="A406" s="152"/>
      <c r="B406" s="153"/>
      <c r="C406" s="154"/>
      <c r="D406" s="149"/>
      <c r="E406" s="149"/>
      <c r="F406" s="155"/>
      <c r="G406" s="149"/>
      <c r="H406" s="149"/>
      <c r="I406" s="149"/>
      <c r="J406" s="149"/>
      <c r="K406" s="156"/>
      <c r="L406" s="157"/>
      <c r="M406" s="148"/>
      <c r="N406" s="148"/>
      <c r="O406" s="149"/>
      <c r="P406" s="150"/>
      <c r="Q406" s="149"/>
      <c r="R406" s="130"/>
      <c r="S406" s="149"/>
      <c r="T406" s="149"/>
      <c r="U406" s="149"/>
      <c r="V406" s="47"/>
    </row>
    <row r="407" spans="1:22">
      <c r="A407" s="152"/>
      <c r="B407" s="153"/>
      <c r="C407" s="154"/>
      <c r="D407" s="149"/>
      <c r="E407" s="149"/>
      <c r="F407" s="155"/>
      <c r="G407" s="149"/>
      <c r="H407" s="149"/>
      <c r="I407" s="149"/>
      <c r="J407" s="149"/>
      <c r="K407" s="156"/>
      <c r="L407" s="157"/>
      <c r="M407" s="148"/>
      <c r="N407" s="148"/>
      <c r="O407" s="149"/>
      <c r="P407" s="150"/>
      <c r="Q407" s="149"/>
      <c r="R407" s="130"/>
      <c r="S407" s="149"/>
      <c r="T407" s="149"/>
      <c r="U407" s="149"/>
      <c r="V407" s="47"/>
    </row>
    <row r="408" spans="1:22">
      <c r="A408" s="152"/>
      <c r="B408" s="153"/>
      <c r="C408" s="154"/>
      <c r="D408" s="149"/>
      <c r="E408" s="149"/>
      <c r="F408" s="155"/>
      <c r="G408" s="149"/>
      <c r="H408" s="149"/>
      <c r="I408" s="149"/>
      <c r="J408" s="149"/>
      <c r="K408" s="156"/>
      <c r="L408" s="157"/>
      <c r="M408" s="148"/>
      <c r="N408" s="148"/>
      <c r="O408" s="149"/>
      <c r="P408" s="150"/>
      <c r="Q408" s="149"/>
      <c r="R408" s="130"/>
      <c r="S408" s="149"/>
      <c r="T408" s="149"/>
      <c r="U408" s="149"/>
      <c r="V408" s="47"/>
    </row>
    <row r="409" spans="1:22">
      <c r="A409" s="152"/>
      <c r="B409" s="153"/>
      <c r="C409" s="154"/>
      <c r="D409" s="149"/>
      <c r="E409" s="149"/>
      <c r="F409" s="155"/>
      <c r="G409" s="149"/>
      <c r="H409" s="149"/>
      <c r="I409" s="149"/>
      <c r="J409" s="149"/>
      <c r="K409" s="156"/>
      <c r="L409" s="157"/>
      <c r="M409" s="148"/>
      <c r="N409" s="148"/>
      <c r="O409" s="149"/>
      <c r="P409" s="150"/>
      <c r="Q409" s="149"/>
      <c r="R409" s="130"/>
      <c r="S409" s="149"/>
      <c r="T409" s="149"/>
      <c r="U409" s="149"/>
      <c r="V409" s="47"/>
    </row>
    <row r="410" spans="1:22">
      <c r="A410" s="158"/>
      <c r="B410" s="153"/>
      <c r="C410" s="154"/>
      <c r="D410" s="148"/>
      <c r="E410" s="148"/>
      <c r="F410" s="155"/>
      <c r="G410" s="148"/>
      <c r="H410" s="148"/>
      <c r="I410" s="148"/>
      <c r="J410" s="148"/>
      <c r="K410" s="159"/>
      <c r="L410" s="157"/>
      <c r="M410" s="148"/>
      <c r="N410" s="148"/>
      <c r="O410" s="148"/>
      <c r="P410" s="155"/>
      <c r="Q410" s="148"/>
      <c r="R410" s="129"/>
      <c r="S410" s="148"/>
      <c r="T410" s="148"/>
      <c r="U410" s="148"/>
      <c r="V410" s="47"/>
    </row>
    <row r="411" spans="1:22">
      <c r="A411" s="152"/>
      <c r="B411" s="153"/>
      <c r="C411" s="154"/>
      <c r="D411" s="149"/>
      <c r="E411" s="149"/>
      <c r="F411" s="155"/>
      <c r="G411" s="149"/>
      <c r="H411" s="149"/>
      <c r="I411" s="149"/>
      <c r="J411" s="149"/>
      <c r="K411" s="156"/>
      <c r="L411" s="157"/>
      <c r="M411" s="148"/>
      <c r="N411" s="148"/>
      <c r="O411" s="149"/>
      <c r="P411" s="150"/>
      <c r="Q411" s="149"/>
      <c r="R411" s="130"/>
      <c r="S411" s="149"/>
      <c r="T411" s="149"/>
      <c r="U411" s="149"/>
      <c r="V411" s="47"/>
    </row>
    <row r="412" spans="1:22">
      <c r="A412" s="152"/>
      <c r="B412" s="153"/>
      <c r="C412" s="154"/>
      <c r="D412" s="149"/>
      <c r="E412" s="149"/>
      <c r="F412" s="155"/>
      <c r="G412" s="149"/>
      <c r="H412" s="149"/>
      <c r="I412" s="149"/>
      <c r="J412" s="149"/>
      <c r="K412" s="156"/>
      <c r="L412" s="157"/>
      <c r="M412" s="148"/>
      <c r="N412" s="148"/>
      <c r="O412" s="149"/>
      <c r="P412" s="150"/>
      <c r="Q412" s="149"/>
      <c r="R412" s="130"/>
      <c r="S412" s="149"/>
      <c r="T412" s="149"/>
      <c r="U412" s="149"/>
      <c r="V412" s="47"/>
    </row>
    <row r="413" spans="1:22">
      <c r="A413" s="152"/>
      <c r="B413" s="153"/>
      <c r="C413" s="154"/>
      <c r="D413" s="149"/>
      <c r="E413" s="149"/>
      <c r="F413" s="155"/>
      <c r="G413" s="149"/>
      <c r="H413" s="149"/>
      <c r="I413" s="149"/>
      <c r="J413" s="149"/>
      <c r="K413" s="156"/>
      <c r="L413" s="157"/>
      <c r="M413" s="148"/>
      <c r="N413" s="148"/>
      <c r="O413" s="149"/>
      <c r="P413" s="150"/>
      <c r="Q413" s="149"/>
      <c r="R413" s="130"/>
      <c r="S413" s="149"/>
      <c r="T413" s="149"/>
      <c r="U413" s="149"/>
      <c r="V413" s="47"/>
    </row>
    <row r="414" spans="1:22">
      <c r="A414" s="152"/>
      <c r="B414" s="153"/>
      <c r="C414" s="154"/>
      <c r="D414" s="149"/>
      <c r="E414" s="149"/>
      <c r="F414" s="155"/>
      <c r="G414" s="149"/>
      <c r="H414" s="149"/>
      <c r="I414" s="149"/>
      <c r="J414" s="149"/>
      <c r="K414" s="156"/>
      <c r="L414" s="157"/>
      <c r="M414" s="148"/>
      <c r="N414" s="148"/>
      <c r="O414" s="149"/>
      <c r="P414" s="150"/>
      <c r="Q414" s="149"/>
      <c r="R414" s="130"/>
      <c r="S414" s="149"/>
      <c r="T414" s="149"/>
      <c r="U414" s="149"/>
      <c r="V414" s="47"/>
    </row>
    <row r="415" spans="1:22">
      <c r="A415" s="152"/>
      <c r="B415" s="153"/>
      <c r="C415" s="154"/>
      <c r="D415" s="149"/>
      <c r="E415" s="149"/>
      <c r="F415" s="155"/>
      <c r="G415" s="149"/>
      <c r="H415" s="149"/>
      <c r="I415" s="149"/>
      <c r="J415" s="149"/>
      <c r="K415" s="156"/>
      <c r="L415" s="157"/>
      <c r="M415" s="148"/>
      <c r="N415" s="148"/>
      <c r="O415" s="149"/>
      <c r="P415" s="150"/>
      <c r="Q415" s="149"/>
      <c r="R415" s="130"/>
      <c r="S415" s="149"/>
      <c r="T415" s="149"/>
      <c r="U415" s="149"/>
      <c r="V415" s="47"/>
    </row>
    <row r="416" spans="1:22">
      <c r="A416" s="152"/>
      <c r="B416" s="153"/>
      <c r="C416" s="154"/>
      <c r="D416" s="149"/>
      <c r="E416" s="149"/>
      <c r="F416" s="155"/>
      <c r="G416" s="149"/>
      <c r="H416" s="149"/>
      <c r="I416" s="149"/>
      <c r="J416" s="149"/>
      <c r="K416" s="156"/>
      <c r="L416" s="157"/>
      <c r="M416" s="148"/>
      <c r="N416" s="148"/>
      <c r="O416" s="149"/>
      <c r="P416" s="150"/>
      <c r="Q416" s="149"/>
      <c r="R416" s="130"/>
      <c r="S416" s="149"/>
      <c r="T416" s="149"/>
      <c r="U416" s="149"/>
      <c r="V416" s="47"/>
    </row>
    <row r="417" spans="1:22">
      <c r="A417" s="152"/>
      <c r="B417" s="153"/>
      <c r="C417" s="154"/>
      <c r="D417" s="149"/>
      <c r="E417" s="149"/>
      <c r="F417" s="155"/>
      <c r="G417" s="149"/>
      <c r="H417" s="149"/>
      <c r="I417" s="149"/>
      <c r="J417" s="149"/>
      <c r="K417" s="156"/>
      <c r="L417" s="157"/>
      <c r="M417" s="148"/>
      <c r="N417" s="148"/>
      <c r="O417" s="149"/>
      <c r="P417" s="150"/>
      <c r="Q417" s="149"/>
      <c r="R417" s="130"/>
      <c r="S417" s="149"/>
      <c r="T417" s="149"/>
      <c r="U417" s="149"/>
      <c r="V417" s="47"/>
    </row>
    <row r="418" spans="1:22">
      <c r="A418" s="152"/>
      <c r="B418" s="153"/>
      <c r="C418" s="154"/>
      <c r="D418" s="149"/>
      <c r="E418" s="149"/>
      <c r="F418" s="155"/>
      <c r="G418" s="149"/>
      <c r="H418" s="149"/>
      <c r="I418" s="149"/>
      <c r="J418" s="149"/>
      <c r="K418" s="156"/>
      <c r="L418" s="157"/>
      <c r="M418" s="148"/>
      <c r="N418" s="148"/>
      <c r="O418" s="149"/>
      <c r="P418" s="150"/>
      <c r="Q418" s="149"/>
      <c r="R418" s="130"/>
      <c r="S418" s="149"/>
      <c r="T418" s="149"/>
      <c r="U418" s="149"/>
      <c r="V418" s="47"/>
    </row>
    <row r="419" spans="1:22">
      <c r="A419" s="152"/>
      <c r="B419" s="153"/>
      <c r="C419" s="154"/>
      <c r="D419" s="149"/>
      <c r="E419" s="149"/>
      <c r="F419" s="155"/>
      <c r="G419" s="149"/>
      <c r="H419" s="149"/>
      <c r="I419" s="149"/>
      <c r="J419" s="149"/>
      <c r="K419" s="156"/>
      <c r="L419" s="157"/>
      <c r="M419" s="148"/>
      <c r="N419" s="148"/>
      <c r="O419" s="149"/>
      <c r="P419" s="150"/>
      <c r="Q419" s="149"/>
      <c r="R419" s="130"/>
      <c r="S419" s="149"/>
      <c r="T419" s="149"/>
      <c r="U419" s="149"/>
      <c r="V419" s="47"/>
    </row>
    <row r="420" spans="1:22">
      <c r="A420" s="152"/>
      <c r="B420" s="153"/>
      <c r="C420" s="154"/>
      <c r="D420" s="149"/>
      <c r="E420" s="149"/>
      <c r="F420" s="155"/>
      <c r="G420" s="149"/>
      <c r="H420" s="149"/>
      <c r="I420" s="149"/>
      <c r="J420" s="149"/>
      <c r="K420" s="156"/>
      <c r="L420" s="157"/>
      <c r="M420" s="148"/>
      <c r="N420" s="148"/>
      <c r="O420" s="149"/>
      <c r="P420" s="150"/>
      <c r="Q420" s="149"/>
      <c r="R420" s="130"/>
      <c r="S420" s="149"/>
      <c r="T420" s="149"/>
      <c r="U420" s="149"/>
      <c r="V420" s="47"/>
    </row>
    <row r="421" spans="1:22">
      <c r="A421" s="152"/>
      <c r="B421" s="153"/>
      <c r="C421" s="154"/>
      <c r="D421" s="149"/>
      <c r="E421" s="149"/>
      <c r="F421" s="155"/>
      <c r="G421" s="149"/>
      <c r="H421" s="149"/>
      <c r="I421" s="149"/>
      <c r="J421" s="149"/>
      <c r="K421" s="156"/>
      <c r="L421" s="157"/>
      <c r="M421" s="148"/>
      <c r="N421" s="148"/>
      <c r="O421" s="149"/>
      <c r="P421" s="150"/>
      <c r="Q421" s="149"/>
      <c r="R421" s="130"/>
      <c r="S421" s="149"/>
      <c r="T421" s="149"/>
      <c r="U421" s="149"/>
      <c r="V421" s="47"/>
    </row>
    <row r="422" spans="1:22">
      <c r="A422" s="152"/>
      <c r="B422" s="153"/>
      <c r="C422" s="154"/>
      <c r="D422" s="149"/>
      <c r="E422" s="149"/>
      <c r="F422" s="155"/>
      <c r="G422" s="149"/>
      <c r="H422" s="149"/>
      <c r="I422" s="149"/>
      <c r="J422" s="149"/>
      <c r="K422" s="156"/>
      <c r="L422" s="157"/>
      <c r="M422" s="148"/>
      <c r="N422" s="148"/>
      <c r="O422" s="149"/>
      <c r="P422" s="150"/>
      <c r="Q422" s="149"/>
      <c r="R422" s="130"/>
      <c r="S422" s="149"/>
      <c r="T422" s="149"/>
      <c r="U422" s="149"/>
      <c r="V422" s="47"/>
    </row>
    <row r="423" spans="1:22">
      <c r="A423" s="158"/>
      <c r="B423" s="153"/>
      <c r="C423" s="154"/>
      <c r="D423" s="148"/>
      <c r="E423" s="148"/>
      <c r="F423" s="155"/>
      <c r="G423" s="148"/>
      <c r="H423" s="148"/>
      <c r="I423" s="148"/>
      <c r="J423" s="149"/>
      <c r="K423" s="159"/>
      <c r="L423" s="157"/>
      <c r="M423" s="148"/>
      <c r="N423" s="148"/>
      <c r="O423" s="148"/>
      <c r="P423" s="155"/>
      <c r="Q423" s="148"/>
      <c r="R423" s="129"/>
      <c r="S423" s="148"/>
      <c r="T423" s="148"/>
      <c r="U423" s="148"/>
      <c r="V423" s="47"/>
    </row>
    <row r="424" spans="1:22">
      <c r="A424" s="152"/>
      <c r="B424" s="153"/>
      <c r="C424" s="154"/>
      <c r="D424" s="149"/>
      <c r="E424" s="149"/>
      <c r="F424" s="155"/>
      <c r="G424" s="149"/>
      <c r="H424" s="149"/>
      <c r="I424" s="149"/>
      <c r="J424" s="149"/>
      <c r="K424" s="156"/>
      <c r="L424" s="157"/>
      <c r="M424" s="148"/>
      <c r="N424" s="148"/>
      <c r="O424" s="149"/>
      <c r="P424" s="150"/>
      <c r="Q424" s="149"/>
      <c r="R424" s="130"/>
      <c r="S424" s="149"/>
      <c r="T424" s="149"/>
      <c r="U424" s="149"/>
      <c r="V424" s="47"/>
    </row>
    <row r="425" spans="1:22">
      <c r="A425" s="152"/>
      <c r="B425" s="153"/>
      <c r="C425" s="154"/>
      <c r="D425" s="149"/>
      <c r="E425" s="149"/>
      <c r="F425" s="155"/>
      <c r="G425" s="149"/>
      <c r="H425" s="149"/>
      <c r="I425" s="148"/>
      <c r="J425" s="149"/>
      <c r="K425" s="156"/>
      <c r="L425" s="157"/>
      <c r="M425" s="148"/>
      <c r="N425" s="148"/>
      <c r="O425" s="148"/>
      <c r="P425" s="155"/>
      <c r="Q425" s="148"/>
      <c r="R425" s="130"/>
      <c r="S425" s="148"/>
      <c r="T425" s="149"/>
      <c r="U425" s="149"/>
      <c r="V425" s="47"/>
    </row>
    <row r="426" spans="1:22">
      <c r="A426" s="152"/>
      <c r="B426" s="153"/>
      <c r="C426" s="154"/>
      <c r="D426" s="149"/>
      <c r="E426" s="149"/>
      <c r="F426" s="155"/>
      <c r="G426" s="149"/>
      <c r="H426" s="149"/>
      <c r="I426" s="149"/>
      <c r="J426" s="149"/>
      <c r="K426" s="156"/>
      <c r="L426" s="157"/>
      <c r="M426" s="148"/>
      <c r="N426" s="148"/>
      <c r="O426" s="149"/>
      <c r="P426" s="150"/>
      <c r="Q426" s="149"/>
      <c r="R426" s="130"/>
      <c r="S426" s="149"/>
      <c r="T426" s="149"/>
      <c r="U426" s="149"/>
      <c r="V426" s="47"/>
    </row>
    <row r="427" spans="1:22">
      <c r="A427" s="152"/>
      <c r="B427" s="153"/>
      <c r="C427" s="154"/>
      <c r="D427" s="149"/>
      <c r="E427" s="149"/>
      <c r="F427" s="155"/>
      <c r="G427" s="149"/>
      <c r="H427" s="149"/>
      <c r="I427" s="149"/>
      <c r="J427" s="149"/>
      <c r="K427" s="156"/>
      <c r="L427" s="157"/>
      <c r="M427" s="148"/>
      <c r="N427" s="148"/>
      <c r="O427" s="149"/>
      <c r="P427" s="150"/>
      <c r="Q427" s="149"/>
      <c r="R427" s="130"/>
      <c r="S427" s="149"/>
      <c r="T427" s="149"/>
      <c r="U427" s="149"/>
      <c r="V427" s="47"/>
    </row>
    <row r="428" spans="1:22">
      <c r="A428" s="152"/>
      <c r="B428" s="153"/>
      <c r="C428" s="154"/>
      <c r="D428" s="149"/>
      <c r="E428" s="149"/>
      <c r="F428" s="155"/>
      <c r="G428" s="149"/>
      <c r="H428" s="149"/>
      <c r="I428" s="149"/>
      <c r="J428" s="149"/>
      <c r="K428" s="156"/>
      <c r="L428" s="157"/>
      <c r="M428" s="148"/>
      <c r="N428" s="148"/>
      <c r="O428" s="149"/>
      <c r="P428" s="150"/>
      <c r="Q428" s="149"/>
      <c r="R428" s="130"/>
      <c r="S428" s="149"/>
      <c r="T428" s="149"/>
      <c r="U428" s="149"/>
      <c r="V428" s="47"/>
    </row>
    <row r="429" spans="1:22">
      <c r="A429" s="160"/>
      <c r="B429" s="153"/>
      <c r="C429" s="154"/>
      <c r="D429" s="149"/>
      <c r="E429" s="149"/>
      <c r="F429" s="155"/>
      <c r="G429" s="149"/>
      <c r="H429" s="149"/>
      <c r="I429" s="149"/>
      <c r="J429" s="149"/>
      <c r="K429" s="156"/>
      <c r="L429" s="157"/>
      <c r="M429" s="148"/>
      <c r="N429" s="148"/>
      <c r="O429" s="148"/>
      <c r="P429" s="155"/>
      <c r="Q429" s="148"/>
      <c r="R429" s="130"/>
      <c r="S429" s="148"/>
      <c r="T429" s="149"/>
      <c r="U429" s="149"/>
      <c r="V429" s="47"/>
    </row>
    <row r="430" spans="1:22">
      <c r="A430" s="161"/>
      <c r="B430" s="153"/>
      <c r="C430" s="100"/>
      <c r="D430" s="162"/>
      <c r="E430" s="162"/>
      <c r="F430" s="163"/>
      <c r="G430" s="162"/>
      <c r="H430" s="162"/>
      <c r="I430" s="162"/>
      <c r="J430" s="162"/>
      <c r="K430" s="164"/>
      <c r="L430" s="165"/>
      <c r="M430" s="168"/>
      <c r="N430" s="168"/>
      <c r="O430" s="162"/>
      <c r="P430" s="169"/>
      <c r="Q430" s="162"/>
      <c r="R430" s="162"/>
      <c r="S430" s="162"/>
      <c r="T430" s="162"/>
      <c r="U430" s="162"/>
      <c r="V430" s="47"/>
    </row>
    <row r="431" spans="1:22">
      <c r="A431" s="152"/>
      <c r="B431" s="153"/>
      <c r="C431" s="154"/>
      <c r="D431" s="149"/>
      <c r="E431" s="149"/>
      <c r="F431" s="155"/>
      <c r="G431" s="149"/>
      <c r="H431" s="149"/>
      <c r="I431" s="149"/>
      <c r="J431" s="149"/>
      <c r="K431" s="156"/>
      <c r="L431" s="157"/>
      <c r="M431" s="148"/>
      <c r="N431" s="148"/>
      <c r="O431" s="149"/>
      <c r="P431" s="150"/>
      <c r="Q431" s="149"/>
      <c r="R431" s="130"/>
      <c r="S431" s="149"/>
      <c r="T431" s="149"/>
      <c r="U431" s="149"/>
      <c r="V431" s="47"/>
    </row>
    <row r="432" spans="1:22">
      <c r="A432" s="152"/>
      <c r="B432" s="153"/>
      <c r="C432" s="154"/>
      <c r="D432" s="149"/>
      <c r="E432" s="149"/>
      <c r="F432" s="155"/>
      <c r="G432" s="149"/>
      <c r="H432" s="149"/>
      <c r="I432" s="149"/>
      <c r="J432" s="149"/>
      <c r="K432" s="156"/>
      <c r="L432" s="157"/>
      <c r="M432" s="148"/>
      <c r="N432" s="148"/>
      <c r="O432" s="149"/>
      <c r="P432" s="150"/>
      <c r="Q432" s="149"/>
      <c r="R432" s="130"/>
      <c r="S432" s="149"/>
      <c r="T432" s="149"/>
      <c r="U432" s="149"/>
      <c r="V432" s="47"/>
    </row>
    <row r="433" spans="1:22">
      <c r="A433" s="158"/>
      <c r="B433" s="153"/>
      <c r="C433" s="154"/>
      <c r="D433" s="148"/>
      <c r="E433" s="148"/>
      <c r="F433" s="155"/>
      <c r="G433" s="148"/>
      <c r="H433" s="148"/>
      <c r="I433" s="148"/>
      <c r="J433" s="148"/>
      <c r="K433" s="159"/>
      <c r="L433" s="157"/>
      <c r="M433" s="148"/>
      <c r="N433" s="148"/>
      <c r="O433" s="148"/>
      <c r="P433" s="155"/>
      <c r="Q433" s="148"/>
      <c r="R433" s="129"/>
      <c r="S433" s="148"/>
      <c r="T433" s="148"/>
      <c r="U433" s="159"/>
      <c r="V433" s="47"/>
    </row>
    <row r="434" spans="1:22">
      <c r="A434" s="152"/>
      <c r="B434" s="153"/>
      <c r="C434" s="154"/>
      <c r="D434" s="149"/>
      <c r="E434" s="149"/>
      <c r="F434" s="155"/>
      <c r="G434" s="149"/>
      <c r="H434" s="149"/>
      <c r="I434" s="149"/>
      <c r="J434" s="149"/>
      <c r="K434" s="156"/>
      <c r="L434" s="157"/>
      <c r="M434" s="148"/>
      <c r="N434" s="148"/>
      <c r="O434" s="149"/>
      <c r="P434" s="150"/>
      <c r="Q434" s="149"/>
      <c r="R434" s="130"/>
      <c r="S434" s="149"/>
      <c r="T434" s="149"/>
      <c r="U434" s="149"/>
      <c r="V434" s="47"/>
    </row>
    <row r="435" spans="1:22">
      <c r="A435" s="152"/>
      <c r="B435" s="153"/>
      <c r="C435" s="154"/>
      <c r="D435" s="149"/>
      <c r="E435" s="149"/>
      <c r="F435" s="155"/>
      <c r="G435" s="149"/>
      <c r="H435" s="149"/>
      <c r="I435" s="149"/>
      <c r="J435" s="149"/>
      <c r="K435" s="156"/>
      <c r="L435" s="157"/>
      <c r="M435" s="148"/>
      <c r="N435" s="148"/>
      <c r="O435" s="149"/>
      <c r="P435" s="150"/>
      <c r="Q435" s="149"/>
      <c r="R435" s="130"/>
      <c r="S435" s="149"/>
      <c r="T435" s="149"/>
      <c r="U435" s="149"/>
      <c r="V435" s="47"/>
    </row>
    <row r="436" spans="1:22">
      <c r="A436" s="152"/>
      <c r="B436" s="153"/>
      <c r="C436" s="154"/>
      <c r="D436" s="149"/>
      <c r="E436" s="149"/>
      <c r="F436" s="155"/>
      <c r="G436" s="149"/>
      <c r="H436" s="149"/>
      <c r="I436" s="149"/>
      <c r="J436" s="149"/>
      <c r="K436" s="156"/>
      <c r="L436" s="157"/>
      <c r="M436" s="148"/>
      <c r="N436" s="148"/>
      <c r="O436" s="149"/>
      <c r="P436" s="150"/>
      <c r="Q436" s="149"/>
      <c r="R436" s="130"/>
      <c r="S436" s="149"/>
      <c r="T436" s="149"/>
      <c r="U436" s="149"/>
      <c r="V436" s="47"/>
    </row>
    <row r="437" spans="1:22">
      <c r="A437" s="152"/>
      <c r="B437" s="153"/>
      <c r="C437" s="154"/>
      <c r="D437" s="149"/>
      <c r="E437" s="149"/>
      <c r="F437" s="155"/>
      <c r="G437" s="149"/>
      <c r="H437" s="149"/>
      <c r="I437" s="149"/>
      <c r="J437" s="149"/>
      <c r="K437" s="156"/>
      <c r="L437" s="157"/>
      <c r="M437" s="148"/>
      <c r="N437" s="148"/>
      <c r="O437" s="149"/>
      <c r="P437" s="150"/>
      <c r="Q437" s="149"/>
      <c r="R437" s="130"/>
      <c r="S437" s="149"/>
      <c r="T437" s="149"/>
      <c r="U437" s="149"/>
      <c r="V437" s="47"/>
    </row>
    <row r="438" spans="1:22">
      <c r="A438" s="158"/>
      <c r="B438" s="153"/>
      <c r="C438" s="154"/>
      <c r="D438" s="148"/>
      <c r="E438" s="148"/>
      <c r="F438" s="155"/>
      <c r="G438" s="148"/>
      <c r="H438" s="148"/>
      <c r="I438" s="148"/>
      <c r="J438" s="148"/>
      <c r="K438" s="159"/>
      <c r="L438" s="157"/>
      <c r="M438" s="148"/>
      <c r="N438" s="148"/>
      <c r="O438" s="148"/>
      <c r="P438" s="155"/>
      <c r="Q438" s="148"/>
      <c r="R438" s="129"/>
      <c r="S438" s="148"/>
      <c r="T438" s="148"/>
      <c r="U438" s="148"/>
      <c r="V438" s="47"/>
    </row>
    <row r="439" spans="1:22">
      <c r="A439" s="152"/>
      <c r="B439" s="153"/>
      <c r="C439" s="154"/>
      <c r="D439" s="149"/>
      <c r="E439" s="149"/>
      <c r="F439" s="155"/>
      <c r="G439" s="149"/>
      <c r="H439" s="149"/>
      <c r="I439" s="149"/>
      <c r="J439" s="149"/>
      <c r="K439" s="156"/>
      <c r="L439" s="157"/>
      <c r="M439" s="148"/>
      <c r="N439" s="148"/>
      <c r="O439" s="149"/>
      <c r="P439" s="150"/>
      <c r="Q439" s="149"/>
      <c r="R439" s="130"/>
      <c r="S439" s="149"/>
      <c r="T439" s="149"/>
      <c r="U439" s="149"/>
      <c r="V439" s="47"/>
    </row>
    <row r="440" spans="1:22">
      <c r="A440" s="152"/>
      <c r="B440" s="153"/>
      <c r="C440" s="154"/>
      <c r="D440" s="149"/>
      <c r="E440" s="149"/>
      <c r="F440" s="155"/>
      <c r="G440" s="149"/>
      <c r="H440" s="149"/>
      <c r="I440" s="149"/>
      <c r="J440" s="149"/>
      <c r="K440" s="156"/>
      <c r="L440" s="157"/>
      <c r="M440" s="148"/>
      <c r="N440" s="148"/>
      <c r="O440" s="149"/>
      <c r="P440" s="150"/>
      <c r="Q440" s="149"/>
      <c r="R440" s="130"/>
      <c r="S440" s="149"/>
      <c r="T440" s="149"/>
      <c r="U440" s="149"/>
      <c r="V440" s="47"/>
    </row>
    <row r="441" spans="1:22">
      <c r="A441" s="152"/>
      <c r="B441" s="153"/>
      <c r="C441" s="154"/>
      <c r="D441" s="149"/>
      <c r="E441" s="149"/>
      <c r="F441" s="155"/>
      <c r="G441" s="149"/>
      <c r="H441" s="149"/>
      <c r="I441" s="149"/>
      <c r="J441" s="149"/>
      <c r="K441" s="156"/>
      <c r="L441" s="157"/>
      <c r="M441" s="148"/>
      <c r="N441" s="148"/>
      <c r="O441" s="149"/>
      <c r="P441" s="150"/>
      <c r="Q441" s="149"/>
      <c r="R441" s="130"/>
      <c r="S441" s="149"/>
      <c r="T441" s="149"/>
      <c r="U441" s="149"/>
      <c r="V441" s="47"/>
    </row>
    <row r="442" spans="1:22">
      <c r="A442" s="152"/>
      <c r="B442" s="153"/>
      <c r="C442" s="154"/>
      <c r="D442" s="149"/>
      <c r="E442" s="149"/>
      <c r="F442" s="155"/>
      <c r="G442" s="149"/>
      <c r="H442" s="149"/>
      <c r="I442" s="149"/>
      <c r="J442" s="149"/>
      <c r="K442" s="156"/>
      <c r="L442" s="157"/>
      <c r="M442" s="148"/>
      <c r="N442" s="148"/>
      <c r="O442" s="149"/>
      <c r="P442" s="150"/>
      <c r="Q442" s="149"/>
      <c r="R442" s="130"/>
      <c r="S442" s="149"/>
      <c r="T442" s="149"/>
      <c r="U442" s="149"/>
      <c r="V442" s="47"/>
    </row>
    <row r="443" spans="1:22">
      <c r="A443" s="152"/>
      <c r="B443" s="153"/>
      <c r="C443" s="154"/>
      <c r="D443" s="149"/>
      <c r="E443" s="149"/>
      <c r="F443" s="155"/>
      <c r="G443" s="149"/>
      <c r="H443" s="149"/>
      <c r="I443" s="149"/>
      <c r="J443" s="149"/>
      <c r="K443" s="156"/>
      <c r="L443" s="157"/>
      <c r="M443" s="148"/>
      <c r="N443" s="148"/>
      <c r="O443" s="149"/>
      <c r="P443" s="150"/>
      <c r="Q443" s="149"/>
      <c r="R443" s="130"/>
      <c r="S443" s="149"/>
      <c r="T443" s="149"/>
      <c r="U443" s="149"/>
      <c r="V443" s="47"/>
    </row>
    <row r="444" spans="1:22">
      <c r="A444" s="152"/>
      <c r="B444" s="153"/>
      <c r="C444" s="154"/>
      <c r="D444" s="149"/>
      <c r="E444" s="149"/>
      <c r="F444" s="155"/>
      <c r="G444" s="149"/>
      <c r="H444" s="149"/>
      <c r="I444" s="149"/>
      <c r="J444" s="149"/>
      <c r="K444" s="156"/>
      <c r="L444" s="157"/>
      <c r="M444" s="148"/>
      <c r="N444" s="148"/>
      <c r="O444" s="149"/>
      <c r="P444" s="150"/>
      <c r="Q444" s="149"/>
      <c r="R444" s="130"/>
      <c r="S444" s="149"/>
      <c r="T444" s="149"/>
      <c r="U444" s="149"/>
      <c r="V444" s="47"/>
    </row>
    <row r="445" spans="1:22">
      <c r="A445" s="152"/>
      <c r="B445" s="153"/>
      <c r="C445" s="154"/>
      <c r="D445" s="149"/>
      <c r="E445" s="149"/>
      <c r="F445" s="155"/>
      <c r="G445" s="149"/>
      <c r="H445" s="149"/>
      <c r="I445" s="149"/>
      <c r="J445" s="149"/>
      <c r="K445" s="156"/>
      <c r="L445" s="157"/>
      <c r="M445" s="148"/>
      <c r="N445" s="148"/>
      <c r="O445" s="149"/>
      <c r="P445" s="150"/>
      <c r="Q445" s="149"/>
      <c r="R445" s="130"/>
      <c r="S445" s="149"/>
      <c r="T445" s="149"/>
      <c r="U445" s="149"/>
      <c r="V445" s="47"/>
    </row>
    <row r="446" spans="1:22">
      <c r="A446" s="152"/>
      <c r="B446" s="153"/>
      <c r="C446" s="154"/>
      <c r="D446" s="149"/>
      <c r="E446" s="149"/>
      <c r="F446" s="155"/>
      <c r="G446" s="149"/>
      <c r="H446" s="149"/>
      <c r="I446" s="149"/>
      <c r="J446" s="149"/>
      <c r="K446" s="156"/>
      <c r="L446" s="157"/>
      <c r="M446" s="148"/>
      <c r="N446" s="148"/>
      <c r="O446" s="149"/>
      <c r="P446" s="150"/>
      <c r="Q446" s="149"/>
      <c r="R446" s="130"/>
      <c r="S446" s="149"/>
      <c r="T446" s="149"/>
      <c r="U446" s="149"/>
      <c r="V446" s="47"/>
    </row>
    <row r="447" spans="1:22">
      <c r="A447" s="152"/>
      <c r="B447" s="153"/>
      <c r="C447" s="154"/>
      <c r="D447" s="149"/>
      <c r="E447" s="149"/>
      <c r="F447" s="155"/>
      <c r="G447" s="149"/>
      <c r="H447" s="149"/>
      <c r="I447" s="149"/>
      <c r="J447" s="149"/>
      <c r="K447" s="156"/>
      <c r="L447" s="157"/>
      <c r="M447" s="148"/>
      <c r="N447" s="148"/>
      <c r="O447" s="149"/>
      <c r="P447" s="150"/>
      <c r="Q447" s="149"/>
      <c r="R447" s="130"/>
      <c r="S447" s="149"/>
      <c r="T447" s="149"/>
      <c r="U447" s="149"/>
      <c r="V447" s="47"/>
    </row>
    <row r="448" spans="1:22">
      <c r="A448" s="152"/>
      <c r="B448" s="153"/>
      <c r="C448" s="154"/>
      <c r="D448" s="149"/>
      <c r="E448" s="149"/>
      <c r="F448" s="155"/>
      <c r="G448" s="149"/>
      <c r="H448" s="149"/>
      <c r="I448" s="149"/>
      <c r="J448" s="149"/>
      <c r="K448" s="156"/>
      <c r="L448" s="157"/>
      <c r="M448" s="148"/>
      <c r="N448" s="148"/>
      <c r="O448" s="149"/>
      <c r="P448" s="150"/>
      <c r="Q448" s="149"/>
      <c r="R448" s="130"/>
      <c r="S448" s="149"/>
      <c r="T448" s="149"/>
      <c r="U448" s="149"/>
      <c r="V448" s="47"/>
    </row>
    <row r="449" spans="1:22">
      <c r="A449" s="152"/>
      <c r="B449" s="153"/>
      <c r="C449" s="154"/>
      <c r="D449" s="149"/>
      <c r="E449" s="149"/>
      <c r="F449" s="155"/>
      <c r="G449" s="149"/>
      <c r="H449" s="149"/>
      <c r="I449" s="149"/>
      <c r="J449" s="149"/>
      <c r="K449" s="156"/>
      <c r="L449" s="157"/>
      <c r="M449" s="148"/>
      <c r="N449" s="148"/>
      <c r="O449" s="149"/>
      <c r="P449" s="150"/>
      <c r="Q449" s="149"/>
      <c r="R449" s="130"/>
      <c r="S449" s="149"/>
      <c r="T449" s="149"/>
      <c r="U449" s="149"/>
      <c r="V449" s="47"/>
    </row>
    <row r="450" spans="1:22">
      <c r="A450" s="152"/>
      <c r="B450" s="153"/>
      <c r="C450" s="154"/>
      <c r="D450" s="149"/>
      <c r="E450" s="149"/>
      <c r="F450" s="155"/>
      <c r="G450" s="149"/>
      <c r="H450" s="149"/>
      <c r="I450" s="149"/>
      <c r="J450" s="149"/>
      <c r="K450" s="156"/>
      <c r="L450" s="157"/>
      <c r="M450" s="148"/>
      <c r="N450" s="148"/>
      <c r="O450" s="149"/>
      <c r="P450" s="150"/>
      <c r="Q450" s="149"/>
      <c r="R450" s="130"/>
      <c r="S450" s="149"/>
      <c r="T450" s="149"/>
      <c r="U450" s="149"/>
      <c r="V450" s="47"/>
    </row>
    <row r="451" spans="1:22">
      <c r="A451" s="158"/>
      <c r="B451" s="153"/>
      <c r="C451" s="154"/>
      <c r="D451" s="148"/>
      <c r="E451" s="148"/>
      <c r="F451" s="155"/>
      <c r="G451" s="148"/>
      <c r="H451" s="148"/>
      <c r="I451" s="148"/>
      <c r="J451" s="149"/>
      <c r="K451" s="159"/>
      <c r="L451" s="157"/>
      <c r="M451" s="148"/>
      <c r="N451" s="148"/>
      <c r="O451" s="148"/>
      <c r="P451" s="155"/>
      <c r="Q451" s="148"/>
      <c r="R451" s="129"/>
      <c r="S451" s="148"/>
      <c r="T451" s="148"/>
      <c r="U451" s="148"/>
      <c r="V451" s="47"/>
    </row>
    <row r="452" spans="1:22">
      <c r="A452" s="152"/>
      <c r="B452" s="153"/>
      <c r="C452" s="154"/>
      <c r="D452" s="149"/>
      <c r="E452" s="149"/>
      <c r="F452" s="155"/>
      <c r="G452" s="149"/>
      <c r="H452" s="149"/>
      <c r="I452" s="149"/>
      <c r="J452" s="149"/>
      <c r="K452" s="156"/>
      <c r="L452" s="157"/>
      <c r="M452" s="148"/>
      <c r="N452" s="148"/>
      <c r="O452" s="149"/>
      <c r="P452" s="150"/>
      <c r="Q452" s="149"/>
      <c r="R452" s="130"/>
      <c r="S452" s="149"/>
      <c r="T452" s="149"/>
      <c r="U452" s="149"/>
      <c r="V452" s="47"/>
    </row>
    <row r="453" spans="1:22">
      <c r="A453" s="152"/>
      <c r="B453" s="153"/>
      <c r="C453" s="154"/>
      <c r="D453" s="149"/>
      <c r="E453" s="149"/>
      <c r="F453" s="155"/>
      <c r="G453" s="149"/>
      <c r="H453" s="149"/>
      <c r="I453" s="148"/>
      <c r="J453" s="149"/>
      <c r="K453" s="156"/>
      <c r="L453" s="157"/>
      <c r="M453" s="148"/>
      <c r="N453" s="148"/>
      <c r="O453" s="148"/>
      <c r="P453" s="155"/>
      <c r="Q453" s="148"/>
      <c r="R453" s="130"/>
      <c r="S453" s="148"/>
      <c r="T453" s="149"/>
      <c r="U453" s="149"/>
      <c r="V453" s="47"/>
    </row>
    <row r="454" spans="1:22">
      <c r="A454" s="152"/>
      <c r="B454" s="153"/>
      <c r="C454" s="154"/>
      <c r="D454" s="149"/>
      <c r="E454" s="149"/>
      <c r="F454" s="155"/>
      <c r="G454" s="149"/>
      <c r="H454" s="149"/>
      <c r="I454" s="149"/>
      <c r="J454" s="149"/>
      <c r="K454" s="156"/>
      <c r="L454" s="157"/>
      <c r="M454" s="148"/>
      <c r="N454" s="148"/>
      <c r="O454" s="149"/>
      <c r="P454" s="150"/>
      <c r="Q454" s="149"/>
      <c r="R454" s="130"/>
      <c r="S454" s="149"/>
      <c r="T454" s="149"/>
      <c r="U454" s="149"/>
      <c r="V454" s="47"/>
    </row>
    <row r="455" spans="1:22">
      <c r="A455" s="152"/>
      <c r="B455" s="153"/>
      <c r="C455" s="154"/>
      <c r="D455" s="149"/>
      <c r="E455" s="149"/>
      <c r="F455" s="155"/>
      <c r="G455" s="149"/>
      <c r="H455" s="149"/>
      <c r="I455" s="149"/>
      <c r="J455" s="149"/>
      <c r="K455" s="156"/>
      <c r="L455" s="157"/>
      <c r="M455" s="148"/>
      <c r="N455" s="148"/>
      <c r="O455" s="149"/>
      <c r="P455" s="150"/>
      <c r="Q455" s="149"/>
      <c r="R455" s="130"/>
      <c r="S455" s="149"/>
      <c r="T455" s="149"/>
      <c r="U455" s="149"/>
      <c r="V455" s="47"/>
    </row>
    <row r="456" spans="1:22">
      <c r="A456" s="152"/>
      <c r="B456" s="153"/>
      <c r="C456" s="154"/>
      <c r="D456" s="149"/>
      <c r="E456" s="149"/>
      <c r="F456" s="155"/>
      <c r="G456" s="149"/>
      <c r="H456" s="149"/>
      <c r="I456" s="149"/>
      <c r="J456" s="149"/>
      <c r="K456" s="156"/>
      <c r="L456" s="157"/>
      <c r="M456" s="148"/>
      <c r="N456" s="148"/>
      <c r="O456" s="149"/>
      <c r="P456" s="150"/>
      <c r="Q456" s="149"/>
      <c r="R456" s="130"/>
      <c r="S456" s="149"/>
      <c r="T456" s="149"/>
      <c r="U456" s="149"/>
      <c r="V456" s="47"/>
    </row>
    <row r="457" spans="1:22">
      <c r="A457" s="160"/>
      <c r="B457" s="153"/>
      <c r="C457" s="154"/>
      <c r="D457" s="149"/>
      <c r="E457" s="149"/>
      <c r="F457" s="155"/>
      <c r="G457" s="149"/>
      <c r="H457" s="149"/>
      <c r="I457" s="149"/>
      <c r="J457" s="149"/>
      <c r="K457" s="156"/>
      <c r="L457" s="157"/>
      <c r="M457" s="148"/>
      <c r="N457" s="148"/>
      <c r="O457" s="148"/>
      <c r="P457" s="155"/>
      <c r="Q457" s="148"/>
      <c r="R457" s="130"/>
      <c r="S457" s="148"/>
      <c r="T457" s="149"/>
      <c r="U457" s="149"/>
      <c r="V457" s="47"/>
    </row>
    <row r="458" spans="1:22">
      <c r="A458" s="161"/>
      <c r="B458" s="153"/>
      <c r="C458" s="100"/>
      <c r="D458" s="162"/>
      <c r="E458" s="162"/>
      <c r="F458" s="163"/>
      <c r="G458" s="162"/>
      <c r="H458" s="162"/>
      <c r="I458" s="162"/>
      <c r="J458" s="162"/>
      <c r="K458" s="164"/>
      <c r="L458" s="165"/>
      <c r="M458" s="168"/>
      <c r="N458" s="168"/>
      <c r="O458" s="162"/>
      <c r="P458" s="169"/>
      <c r="Q458" s="162"/>
      <c r="R458" s="162"/>
      <c r="S458" s="162"/>
      <c r="T458" s="162"/>
      <c r="U458" s="162"/>
      <c r="V458" s="47"/>
    </row>
    <row r="459" spans="1:22">
      <c r="A459" s="152"/>
      <c r="B459" s="153"/>
      <c r="C459" s="154"/>
      <c r="D459" s="149"/>
      <c r="E459" s="149"/>
      <c r="F459" s="155"/>
      <c r="G459" s="149"/>
      <c r="H459" s="149"/>
      <c r="I459" s="149"/>
      <c r="J459" s="149"/>
      <c r="K459" s="156"/>
      <c r="L459" s="157"/>
      <c r="M459" s="148"/>
      <c r="N459" s="148"/>
      <c r="O459" s="149"/>
      <c r="P459" s="150"/>
      <c r="Q459" s="149"/>
      <c r="R459" s="130"/>
      <c r="S459" s="149"/>
      <c r="T459" s="149"/>
      <c r="U459" s="149"/>
      <c r="V459" s="47"/>
    </row>
    <row r="460" spans="1:22">
      <c r="A460" s="152"/>
      <c r="B460" s="153"/>
      <c r="C460" s="154"/>
      <c r="D460" s="149"/>
      <c r="E460" s="149"/>
      <c r="F460" s="155"/>
      <c r="G460" s="149"/>
      <c r="H460" s="149"/>
      <c r="I460" s="149"/>
      <c r="J460" s="149"/>
      <c r="K460" s="156"/>
      <c r="L460" s="157"/>
      <c r="M460" s="148"/>
      <c r="N460" s="148"/>
      <c r="O460" s="149"/>
      <c r="P460" s="150"/>
      <c r="Q460" s="149"/>
      <c r="R460" s="130"/>
      <c r="S460" s="149"/>
      <c r="T460" s="149"/>
      <c r="U460" s="149"/>
      <c r="V460" s="47"/>
    </row>
    <row r="461" spans="1:22">
      <c r="A461" s="158"/>
      <c r="B461" s="153"/>
      <c r="C461" s="154"/>
      <c r="D461" s="148"/>
      <c r="E461" s="148"/>
      <c r="F461" s="155"/>
      <c r="G461" s="148"/>
      <c r="H461" s="148"/>
      <c r="I461" s="148"/>
      <c r="J461" s="148"/>
      <c r="K461" s="159"/>
      <c r="L461" s="157"/>
      <c r="M461" s="148"/>
      <c r="N461" s="148"/>
      <c r="O461" s="148"/>
      <c r="P461" s="155"/>
      <c r="Q461" s="148"/>
      <c r="R461" s="129"/>
      <c r="S461" s="148"/>
      <c r="T461" s="148"/>
      <c r="U461" s="159"/>
      <c r="V461" s="47"/>
    </row>
    <row r="462" spans="1:22">
      <c r="A462" s="152"/>
      <c r="B462" s="153"/>
      <c r="C462" s="154"/>
      <c r="D462" s="149"/>
      <c r="E462" s="149"/>
      <c r="F462" s="155"/>
      <c r="G462" s="149"/>
      <c r="H462" s="149"/>
      <c r="I462" s="149"/>
      <c r="J462" s="149"/>
      <c r="K462" s="156"/>
      <c r="L462" s="157"/>
      <c r="M462" s="148"/>
      <c r="N462" s="148"/>
      <c r="O462" s="149"/>
      <c r="P462" s="150"/>
      <c r="Q462" s="149"/>
      <c r="R462" s="130"/>
      <c r="S462" s="149"/>
      <c r="T462" s="149"/>
      <c r="U462" s="149"/>
      <c r="V462" s="47"/>
    </row>
    <row r="463" spans="1:22">
      <c r="A463" s="152"/>
      <c r="B463" s="153"/>
      <c r="C463" s="154"/>
      <c r="D463" s="149"/>
      <c r="E463" s="149"/>
      <c r="F463" s="155"/>
      <c r="G463" s="149"/>
      <c r="H463" s="149"/>
      <c r="I463" s="149"/>
      <c r="J463" s="149"/>
      <c r="K463" s="156"/>
      <c r="L463" s="157"/>
      <c r="M463" s="148"/>
      <c r="N463" s="148"/>
      <c r="O463" s="149"/>
      <c r="P463" s="150"/>
      <c r="Q463" s="149"/>
      <c r="R463" s="130"/>
      <c r="S463" s="149"/>
      <c r="T463" s="149"/>
      <c r="U463" s="149"/>
      <c r="V463" s="47"/>
    </row>
    <row r="464" spans="1:22">
      <c r="A464" s="152"/>
      <c r="B464" s="153"/>
      <c r="C464" s="154"/>
      <c r="D464" s="149"/>
      <c r="E464" s="149"/>
      <c r="F464" s="155"/>
      <c r="G464" s="149"/>
      <c r="H464" s="149"/>
      <c r="I464" s="149"/>
      <c r="J464" s="149"/>
      <c r="K464" s="156"/>
      <c r="L464" s="157"/>
      <c r="M464" s="148"/>
      <c r="N464" s="148"/>
      <c r="O464" s="149"/>
      <c r="P464" s="150"/>
      <c r="Q464" s="149"/>
      <c r="R464" s="130"/>
      <c r="S464" s="149"/>
      <c r="T464" s="149"/>
      <c r="U464" s="149"/>
      <c r="V464" s="47"/>
    </row>
    <row r="465" spans="1:22">
      <c r="A465" s="152"/>
      <c r="B465" s="153"/>
      <c r="C465" s="154"/>
      <c r="D465" s="149"/>
      <c r="E465" s="149"/>
      <c r="F465" s="155"/>
      <c r="G465" s="149"/>
      <c r="H465" s="149"/>
      <c r="I465" s="149"/>
      <c r="J465" s="149"/>
      <c r="K465" s="156"/>
      <c r="L465" s="157"/>
      <c r="M465" s="148"/>
      <c r="N465" s="148"/>
      <c r="O465" s="149"/>
      <c r="P465" s="150"/>
      <c r="Q465" s="149"/>
      <c r="R465" s="130"/>
      <c r="S465" s="149"/>
      <c r="T465" s="149"/>
      <c r="U465" s="149"/>
      <c r="V465" s="47"/>
    </row>
    <row r="466" spans="1:22">
      <c r="A466" s="158"/>
      <c r="B466" s="153"/>
      <c r="C466" s="154"/>
      <c r="D466" s="148"/>
      <c r="E466" s="148"/>
      <c r="F466" s="155"/>
      <c r="G466" s="148"/>
      <c r="H466" s="148"/>
      <c r="I466" s="148"/>
      <c r="J466" s="148"/>
      <c r="K466" s="159"/>
      <c r="L466" s="157"/>
      <c r="M466" s="148"/>
      <c r="N466" s="148"/>
      <c r="O466" s="148"/>
      <c r="P466" s="155"/>
      <c r="Q466" s="148"/>
      <c r="R466" s="129"/>
      <c r="S466" s="148"/>
      <c r="T466" s="148"/>
      <c r="U466" s="148"/>
      <c r="V466" s="47"/>
    </row>
    <row r="467" spans="1:22">
      <c r="A467" s="152"/>
      <c r="B467" s="153"/>
      <c r="C467" s="154"/>
      <c r="D467" s="149"/>
      <c r="E467" s="149"/>
      <c r="F467" s="155"/>
      <c r="G467" s="149"/>
      <c r="H467" s="149"/>
      <c r="I467" s="149"/>
      <c r="J467" s="149"/>
      <c r="K467" s="156"/>
      <c r="L467" s="157"/>
      <c r="M467" s="148"/>
      <c r="N467" s="148"/>
      <c r="O467" s="149"/>
      <c r="P467" s="150"/>
      <c r="Q467" s="149"/>
      <c r="R467" s="130"/>
      <c r="S467" s="149"/>
      <c r="T467" s="149"/>
      <c r="U467" s="149"/>
      <c r="V467" s="47"/>
    </row>
    <row r="468" spans="1:22">
      <c r="A468" s="152"/>
      <c r="B468" s="153"/>
      <c r="C468" s="154"/>
      <c r="D468" s="149"/>
      <c r="E468" s="149"/>
      <c r="F468" s="155"/>
      <c r="G468" s="149"/>
      <c r="H468" s="149"/>
      <c r="I468" s="149"/>
      <c r="J468" s="149"/>
      <c r="K468" s="156"/>
      <c r="L468" s="157"/>
      <c r="M468" s="148"/>
      <c r="N468" s="148"/>
      <c r="O468" s="149"/>
      <c r="P468" s="150"/>
      <c r="Q468" s="149"/>
      <c r="R468" s="130"/>
      <c r="S468" s="149"/>
      <c r="T468" s="149"/>
      <c r="U468" s="149"/>
      <c r="V468" s="47"/>
    </row>
    <row r="469" spans="1:22">
      <c r="A469" s="152"/>
      <c r="B469" s="153"/>
      <c r="C469" s="154"/>
      <c r="D469" s="149"/>
      <c r="E469" s="149"/>
      <c r="F469" s="155"/>
      <c r="G469" s="149"/>
      <c r="H469" s="149"/>
      <c r="I469" s="149"/>
      <c r="J469" s="149"/>
      <c r="K469" s="156"/>
      <c r="L469" s="157"/>
      <c r="M469" s="148"/>
      <c r="N469" s="148"/>
      <c r="O469" s="149"/>
      <c r="P469" s="150"/>
      <c r="Q469" s="149"/>
      <c r="R469" s="130"/>
      <c r="S469" s="149"/>
      <c r="T469" s="149"/>
      <c r="U469" s="149"/>
      <c r="V469" s="47"/>
    </row>
    <row r="470" spans="1:22">
      <c r="A470" s="152"/>
      <c r="B470" s="153"/>
      <c r="C470" s="154"/>
      <c r="D470" s="149"/>
      <c r="E470" s="149"/>
      <c r="F470" s="155"/>
      <c r="G470" s="149"/>
      <c r="H470" s="149"/>
      <c r="I470" s="149"/>
      <c r="J470" s="149"/>
      <c r="K470" s="156"/>
      <c r="L470" s="157"/>
      <c r="M470" s="148"/>
      <c r="N470" s="148"/>
      <c r="O470" s="149"/>
      <c r="P470" s="150"/>
      <c r="Q470" s="149"/>
      <c r="R470" s="130"/>
      <c r="S470" s="149"/>
      <c r="T470" s="149"/>
      <c r="U470" s="149"/>
      <c r="V470" s="47"/>
    </row>
    <row r="471" spans="1:22">
      <c r="A471" s="152"/>
      <c r="B471" s="153"/>
      <c r="C471" s="154"/>
      <c r="D471" s="149"/>
      <c r="E471" s="149"/>
      <c r="F471" s="155"/>
      <c r="G471" s="149"/>
      <c r="H471" s="149"/>
      <c r="I471" s="149"/>
      <c r="J471" s="149"/>
      <c r="K471" s="156"/>
      <c r="L471" s="157"/>
      <c r="M471" s="148"/>
      <c r="N471" s="148"/>
      <c r="O471" s="149"/>
      <c r="P471" s="150"/>
      <c r="Q471" s="149"/>
      <c r="R471" s="130"/>
      <c r="S471" s="149"/>
      <c r="T471" s="149"/>
      <c r="U471" s="149"/>
      <c r="V471" s="47"/>
    </row>
    <row r="472" spans="1:22">
      <c r="A472" s="152"/>
      <c r="B472" s="153"/>
      <c r="C472" s="154"/>
      <c r="D472" s="149"/>
      <c r="E472" s="149"/>
      <c r="F472" s="155"/>
      <c r="G472" s="149"/>
      <c r="H472" s="149"/>
      <c r="I472" s="149"/>
      <c r="J472" s="149"/>
      <c r="K472" s="156"/>
      <c r="L472" s="157"/>
      <c r="M472" s="148"/>
      <c r="N472" s="148"/>
      <c r="O472" s="149"/>
      <c r="P472" s="150"/>
      <c r="Q472" s="149"/>
      <c r="R472" s="130"/>
      <c r="S472" s="149"/>
      <c r="T472" s="149"/>
      <c r="U472" s="149"/>
      <c r="V472" s="47"/>
    </row>
    <row r="473" spans="1:22">
      <c r="A473" s="152"/>
      <c r="B473" s="153"/>
      <c r="C473" s="154"/>
      <c r="D473" s="149"/>
      <c r="E473" s="149"/>
      <c r="F473" s="155"/>
      <c r="G473" s="149"/>
      <c r="H473" s="149"/>
      <c r="I473" s="149"/>
      <c r="J473" s="149"/>
      <c r="K473" s="156"/>
      <c r="L473" s="157"/>
      <c r="M473" s="148"/>
      <c r="N473" s="148"/>
      <c r="O473" s="149"/>
      <c r="P473" s="150"/>
      <c r="Q473" s="149"/>
      <c r="R473" s="130"/>
      <c r="S473" s="149"/>
      <c r="T473" s="149"/>
      <c r="U473" s="149"/>
      <c r="V473" s="47"/>
    </row>
    <row r="474" spans="1:22">
      <c r="A474" s="152"/>
      <c r="B474" s="153"/>
      <c r="C474" s="154"/>
      <c r="D474" s="149"/>
      <c r="E474" s="149"/>
      <c r="F474" s="155"/>
      <c r="G474" s="149"/>
      <c r="H474" s="149"/>
      <c r="I474" s="149"/>
      <c r="J474" s="149"/>
      <c r="K474" s="156"/>
      <c r="L474" s="157"/>
      <c r="M474" s="148"/>
      <c r="N474" s="148"/>
      <c r="O474" s="149"/>
      <c r="P474" s="150"/>
      <c r="Q474" s="149"/>
      <c r="R474" s="130"/>
      <c r="S474" s="149"/>
      <c r="T474" s="149"/>
      <c r="U474" s="149"/>
      <c r="V474" s="47"/>
    </row>
    <row r="475" spans="1:22">
      <c r="A475" s="152"/>
      <c r="B475" s="153"/>
      <c r="C475" s="154"/>
      <c r="D475" s="149"/>
      <c r="E475" s="149"/>
      <c r="F475" s="155"/>
      <c r="G475" s="149"/>
      <c r="H475" s="149"/>
      <c r="I475" s="149"/>
      <c r="J475" s="149"/>
      <c r="K475" s="156"/>
      <c r="L475" s="157"/>
      <c r="M475" s="148"/>
      <c r="N475" s="148"/>
      <c r="O475" s="149"/>
      <c r="P475" s="150"/>
      <c r="Q475" s="149"/>
      <c r="R475" s="130"/>
      <c r="S475" s="149"/>
      <c r="T475" s="149"/>
      <c r="U475" s="149"/>
      <c r="V475" s="47"/>
    </row>
    <row r="476" spans="1:22">
      <c r="A476" s="152"/>
      <c r="B476" s="153"/>
      <c r="C476" s="154"/>
      <c r="D476" s="149"/>
      <c r="E476" s="149"/>
      <c r="F476" s="155"/>
      <c r="G476" s="149"/>
      <c r="H476" s="149"/>
      <c r="I476" s="149"/>
      <c r="J476" s="149"/>
      <c r="K476" s="156"/>
      <c r="L476" s="157"/>
      <c r="M476" s="148"/>
      <c r="N476" s="148"/>
      <c r="O476" s="149"/>
      <c r="P476" s="150"/>
      <c r="Q476" s="149"/>
      <c r="R476" s="130"/>
      <c r="S476" s="149"/>
      <c r="T476" s="149"/>
      <c r="U476" s="149"/>
      <c r="V476" s="47"/>
    </row>
    <row r="477" spans="1:22">
      <c r="A477" s="152"/>
      <c r="B477" s="153"/>
      <c r="C477" s="154"/>
      <c r="D477" s="149"/>
      <c r="E477" s="149"/>
      <c r="F477" s="155"/>
      <c r="G477" s="149"/>
      <c r="H477" s="149"/>
      <c r="I477" s="149"/>
      <c r="J477" s="149"/>
      <c r="K477" s="156"/>
      <c r="L477" s="157"/>
      <c r="M477" s="148"/>
      <c r="N477" s="148"/>
      <c r="O477" s="149"/>
      <c r="P477" s="150"/>
      <c r="Q477" s="149"/>
      <c r="R477" s="130"/>
      <c r="S477" s="149"/>
      <c r="T477" s="149"/>
      <c r="U477" s="149"/>
      <c r="V477" s="47"/>
    </row>
    <row r="478" spans="1:22">
      <c r="A478" s="152"/>
      <c r="B478" s="153"/>
      <c r="C478" s="154"/>
      <c r="D478" s="149"/>
      <c r="E478" s="149"/>
      <c r="F478" s="155"/>
      <c r="G478" s="149"/>
      <c r="H478" s="149"/>
      <c r="I478" s="149"/>
      <c r="J478" s="149"/>
      <c r="K478" s="156"/>
      <c r="L478" s="157"/>
      <c r="M478" s="148"/>
      <c r="N478" s="148"/>
      <c r="O478" s="149"/>
      <c r="P478" s="150"/>
      <c r="Q478" s="149"/>
      <c r="R478" s="130"/>
      <c r="S478" s="149"/>
      <c r="T478" s="149"/>
      <c r="U478" s="149"/>
      <c r="V478" s="47"/>
    </row>
    <row r="479" spans="1:22">
      <c r="A479" s="158"/>
      <c r="B479" s="153"/>
      <c r="C479" s="154"/>
      <c r="D479" s="148"/>
      <c r="E479" s="148"/>
      <c r="F479" s="155"/>
      <c r="G479" s="148"/>
      <c r="H479" s="148"/>
      <c r="I479" s="148"/>
      <c r="J479" s="149"/>
      <c r="K479" s="159"/>
      <c r="L479" s="157"/>
      <c r="M479" s="148"/>
      <c r="N479" s="148"/>
      <c r="O479" s="148"/>
      <c r="P479" s="155"/>
      <c r="Q479" s="148"/>
      <c r="R479" s="129"/>
      <c r="S479" s="148"/>
      <c r="T479" s="148"/>
      <c r="U479" s="148"/>
      <c r="V479" s="47"/>
    </row>
    <row r="480" spans="1:22">
      <c r="A480" s="152"/>
      <c r="B480" s="153"/>
      <c r="C480" s="154"/>
      <c r="D480" s="149"/>
      <c r="E480" s="149"/>
      <c r="F480" s="155"/>
      <c r="G480" s="149"/>
      <c r="H480" s="149"/>
      <c r="I480" s="149"/>
      <c r="J480" s="149"/>
      <c r="K480" s="156"/>
      <c r="L480" s="157"/>
      <c r="M480" s="148"/>
      <c r="N480" s="148"/>
      <c r="O480" s="149"/>
      <c r="P480" s="150"/>
      <c r="Q480" s="149"/>
      <c r="R480" s="130"/>
      <c r="S480" s="149"/>
      <c r="T480" s="149"/>
      <c r="U480" s="149"/>
      <c r="V480" s="47"/>
    </row>
    <row r="481" spans="1:22">
      <c r="A481" s="152"/>
      <c r="B481" s="153"/>
      <c r="C481" s="154"/>
      <c r="D481" s="149"/>
      <c r="E481" s="149"/>
      <c r="F481" s="155"/>
      <c r="G481" s="149"/>
      <c r="H481" s="149"/>
      <c r="I481" s="148"/>
      <c r="J481" s="149"/>
      <c r="K481" s="156"/>
      <c r="L481" s="157"/>
      <c r="M481" s="148"/>
      <c r="N481" s="148"/>
      <c r="O481" s="148"/>
      <c r="P481" s="155"/>
      <c r="Q481" s="148"/>
      <c r="R481" s="130"/>
      <c r="S481" s="148"/>
      <c r="T481" s="149"/>
      <c r="U481" s="149"/>
      <c r="V481" s="47"/>
    </row>
    <row r="482" spans="1:22">
      <c r="A482" s="152"/>
      <c r="B482" s="153"/>
      <c r="C482" s="154"/>
      <c r="D482" s="149"/>
      <c r="E482" s="149"/>
      <c r="F482" s="155"/>
      <c r="G482" s="149"/>
      <c r="H482" s="149"/>
      <c r="I482" s="149"/>
      <c r="J482" s="149"/>
      <c r="K482" s="156"/>
      <c r="L482" s="157"/>
      <c r="M482" s="148"/>
      <c r="N482" s="148"/>
      <c r="O482" s="149"/>
      <c r="P482" s="150"/>
      <c r="Q482" s="149"/>
      <c r="R482" s="130"/>
      <c r="S482" s="149"/>
      <c r="T482" s="149"/>
      <c r="U482" s="149"/>
      <c r="V482" s="47"/>
    </row>
    <row r="483" spans="1:22">
      <c r="A483" s="152"/>
      <c r="B483" s="153"/>
      <c r="C483" s="154"/>
      <c r="D483" s="149"/>
      <c r="E483" s="149"/>
      <c r="F483" s="155"/>
      <c r="G483" s="149"/>
      <c r="H483" s="149"/>
      <c r="I483" s="149"/>
      <c r="J483" s="149"/>
      <c r="K483" s="156"/>
      <c r="L483" s="157"/>
      <c r="M483" s="148"/>
      <c r="N483" s="148"/>
      <c r="O483" s="149"/>
      <c r="P483" s="150"/>
      <c r="Q483" s="149"/>
      <c r="R483" s="130"/>
      <c r="S483" s="149"/>
      <c r="T483" s="149"/>
      <c r="U483" s="149"/>
      <c r="V483" s="47"/>
    </row>
    <row r="484" spans="1:22">
      <c r="A484" s="152"/>
      <c r="B484" s="153"/>
      <c r="C484" s="154"/>
      <c r="D484" s="149"/>
      <c r="E484" s="149"/>
      <c r="F484" s="155"/>
      <c r="G484" s="149"/>
      <c r="H484" s="149"/>
      <c r="I484" s="149"/>
      <c r="J484" s="149"/>
      <c r="K484" s="156"/>
      <c r="L484" s="157"/>
      <c r="M484" s="148"/>
      <c r="N484" s="148"/>
      <c r="O484" s="149"/>
      <c r="P484" s="150"/>
      <c r="Q484" s="149"/>
      <c r="R484" s="130"/>
      <c r="S484" s="149"/>
      <c r="T484" s="149"/>
      <c r="U484" s="149"/>
      <c r="V484" s="47"/>
    </row>
    <row r="485" spans="1:22">
      <c r="A485" s="160"/>
      <c r="B485" s="153"/>
      <c r="C485" s="154"/>
      <c r="D485" s="149"/>
      <c r="E485" s="149"/>
      <c r="F485" s="155"/>
      <c r="G485" s="149"/>
      <c r="H485" s="149"/>
      <c r="I485" s="149"/>
      <c r="J485" s="149"/>
      <c r="K485" s="156"/>
      <c r="L485" s="157"/>
      <c r="M485" s="148"/>
      <c r="N485" s="148"/>
      <c r="O485" s="148"/>
      <c r="P485" s="155"/>
      <c r="Q485" s="148"/>
      <c r="R485" s="130"/>
      <c r="S485" s="148"/>
      <c r="T485" s="149"/>
      <c r="U485" s="149"/>
      <c r="V485" s="47"/>
    </row>
    <row r="486" spans="1:22">
      <c r="A486" s="161"/>
      <c r="B486" s="153"/>
      <c r="C486" s="100"/>
      <c r="D486" s="162"/>
      <c r="E486" s="162"/>
      <c r="F486" s="163"/>
      <c r="G486" s="162"/>
      <c r="H486" s="162"/>
      <c r="I486" s="162"/>
      <c r="J486" s="162"/>
      <c r="K486" s="164"/>
      <c r="L486" s="165"/>
      <c r="M486" s="168"/>
      <c r="N486" s="168"/>
      <c r="O486" s="162"/>
      <c r="P486" s="169"/>
      <c r="Q486" s="162"/>
      <c r="R486" s="162"/>
      <c r="S486" s="162"/>
      <c r="T486" s="162"/>
      <c r="U486" s="162"/>
      <c r="V486" s="47"/>
    </row>
    <row r="487" spans="1:22">
      <c r="A487" s="152"/>
      <c r="B487" s="153"/>
      <c r="C487" s="154"/>
      <c r="D487" s="149"/>
      <c r="E487" s="149"/>
      <c r="F487" s="155"/>
      <c r="G487" s="149"/>
      <c r="H487" s="149"/>
      <c r="I487" s="149"/>
      <c r="J487" s="149"/>
      <c r="K487" s="156"/>
      <c r="L487" s="157"/>
      <c r="M487" s="148"/>
      <c r="N487" s="148"/>
      <c r="O487" s="149"/>
      <c r="P487" s="150"/>
      <c r="Q487" s="149"/>
      <c r="R487" s="130"/>
      <c r="S487" s="149"/>
      <c r="T487" s="149"/>
      <c r="U487" s="149"/>
      <c r="V487" s="47"/>
    </row>
    <row r="488" spans="1:22">
      <c r="A488" s="152"/>
      <c r="B488" s="153"/>
      <c r="C488" s="154"/>
      <c r="D488" s="149"/>
      <c r="E488" s="149"/>
      <c r="F488" s="155"/>
      <c r="G488" s="149"/>
      <c r="H488" s="149"/>
      <c r="I488" s="149"/>
      <c r="J488" s="149"/>
      <c r="K488" s="156"/>
      <c r="L488" s="157"/>
      <c r="M488" s="148"/>
      <c r="N488" s="148"/>
      <c r="O488" s="149"/>
      <c r="P488" s="150"/>
      <c r="Q488" s="149"/>
      <c r="R488" s="130"/>
      <c r="S488" s="149"/>
      <c r="T488" s="149"/>
      <c r="U488" s="149"/>
      <c r="V488" s="47"/>
    </row>
    <row r="489" spans="1:22">
      <c r="A489" s="158"/>
      <c r="B489" s="153"/>
      <c r="C489" s="154"/>
      <c r="D489" s="148"/>
      <c r="E489" s="148"/>
      <c r="F489" s="155"/>
      <c r="G489" s="148"/>
      <c r="H489" s="148"/>
      <c r="I489" s="148"/>
      <c r="J489" s="148"/>
      <c r="K489" s="159"/>
      <c r="L489" s="157"/>
      <c r="M489" s="148"/>
      <c r="N489" s="148"/>
      <c r="O489" s="148"/>
      <c r="P489" s="155"/>
      <c r="Q489" s="148"/>
      <c r="R489" s="129"/>
      <c r="S489" s="148"/>
      <c r="T489" s="148"/>
      <c r="U489" s="159"/>
      <c r="V489" s="47"/>
    </row>
    <row r="490" spans="1:22">
      <c r="A490" s="152"/>
      <c r="B490" s="153"/>
      <c r="C490" s="154"/>
      <c r="D490" s="149"/>
      <c r="E490" s="149"/>
      <c r="F490" s="155"/>
      <c r="G490" s="149"/>
      <c r="H490" s="149"/>
      <c r="I490" s="149"/>
      <c r="J490" s="149"/>
      <c r="K490" s="156"/>
      <c r="L490" s="157"/>
      <c r="M490" s="148"/>
      <c r="N490" s="148"/>
      <c r="O490" s="149"/>
      <c r="P490" s="150"/>
      <c r="Q490" s="149"/>
      <c r="R490" s="130"/>
      <c r="S490" s="149"/>
      <c r="T490" s="149"/>
      <c r="U490" s="149"/>
      <c r="V490" s="47"/>
    </row>
    <row r="491" spans="1:22">
      <c r="A491" s="152"/>
      <c r="B491" s="153"/>
      <c r="C491" s="154"/>
      <c r="D491" s="149"/>
      <c r="E491" s="149"/>
      <c r="F491" s="155"/>
      <c r="G491" s="149"/>
      <c r="H491" s="149"/>
      <c r="I491" s="149"/>
      <c r="J491" s="149"/>
      <c r="K491" s="156"/>
      <c r="L491" s="157"/>
      <c r="M491" s="148"/>
      <c r="N491" s="148"/>
      <c r="O491" s="149"/>
      <c r="P491" s="150"/>
      <c r="Q491" s="149"/>
      <c r="R491" s="130"/>
      <c r="S491" s="149"/>
      <c r="T491" s="149"/>
      <c r="U491" s="149"/>
      <c r="V491" s="47"/>
    </row>
    <row r="492" spans="1:22">
      <c r="A492" s="152"/>
      <c r="B492" s="153"/>
      <c r="C492" s="154"/>
      <c r="D492" s="149"/>
      <c r="E492" s="149"/>
      <c r="F492" s="155"/>
      <c r="G492" s="149"/>
      <c r="H492" s="149"/>
      <c r="I492" s="149"/>
      <c r="J492" s="149"/>
      <c r="K492" s="156"/>
      <c r="L492" s="157"/>
      <c r="M492" s="148"/>
      <c r="N492" s="148"/>
      <c r="O492" s="149"/>
      <c r="P492" s="150"/>
      <c r="Q492" s="149"/>
      <c r="R492" s="130"/>
      <c r="S492" s="149"/>
      <c r="T492" s="149"/>
      <c r="U492" s="149"/>
      <c r="V492" s="47"/>
    </row>
    <row r="493" spans="1:22">
      <c r="A493" s="152"/>
      <c r="B493" s="153"/>
      <c r="C493" s="154"/>
      <c r="D493" s="149"/>
      <c r="E493" s="149"/>
      <c r="F493" s="155"/>
      <c r="G493" s="149"/>
      <c r="H493" s="149"/>
      <c r="I493" s="149"/>
      <c r="J493" s="149"/>
      <c r="K493" s="156"/>
      <c r="L493" s="157"/>
      <c r="M493" s="148"/>
      <c r="N493" s="148"/>
      <c r="O493" s="149"/>
      <c r="P493" s="150"/>
      <c r="Q493" s="149"/>
      <c r="R493" s="130"/>
      <c r="S493" s="149"/>
      <c r="T493" s="149"/>
      <c r="U493" s="149"/>
      <c r="V493" s="47"/>
    </row>
    <row r="494" spans="1:22">
      <c r="A494" s="158"/>
      <c r="B494" s="153"/>
      <c r="C494" s="154"/>
      <c r="D494" s="148"/>
      <c r="E494" s="148"/>
      <c r="F494" s="155"/>
      <c r="G494" s="148"/>
      <c r="H494" s="148"/>
      <c r="I494" s="148"/>
      <c r="J494" s="148"/>
      <c r="K494" s="159"/>
      <c r="L494" s="157"/>
      <c r="M494" s="148"/>
      <c r="N494" s="148"/>
      <c r="O494" s="148"/>
      <c r="P494" s="155"/>
      <c r="Q494" s="148"/>
      <c r="R494" s="129"/>
      <c r="S494" s="148"/>
      <c r="T494" s="148"/>
      <c r="U494" s="148"/>
      <c r="V494" s="47"/>
    </row>
    <row r="495" spans="1:22">
      <c r="A495" s="152"/>
      <c r="B495" s="153"/>
      <c r="C495" s="154"/>
      <c r="D495" s="149"/>
      <c r="E495" s="149"/>
      <c r="F495" s="155"/>
      <c r="G495" s="149"/>
      <c r="H495" s="149"/>
      <c r="I495" s="149"/>
      <c r="J495" s="149"/>
      <c r="K495" s="156"/>
      <c r="L495" s="157"/>
      <c r="M495" s="148"/>
      <c r="N495" s="148"/>
      <c r="O495" s="149"/>
      <c r="P495" s="150"/>
      <c r="Q495" s="149"/>
      <c r="R495" s="130"/>
      <c r="S495" s="149"/>
      <c r="T495" s="149"/>
      <c r="U495" s="149"/>
      <c r="V495" s="47"/>
    </row>
    <row r="496" spans="1:22">
      <c r="A496" s="152"/>
      <c r="B496" s="153"/>
      <c r="C496" s="154"/>
      <c r="D496" s="149"/>
      <c r="E496" s="149"/>
      <c r="F496" s="155"/>
      <c r="G496" s="149"/>
      <c r="H496" s="149"/>
      <c r="I496" s="149"/>
      <c r="J496" s="149"/>
      <c r="K496" s="156"/>
      <c r="L496" s="157"/>
      <c r="M496" s="148"/>
      <c r="N496" s="148"/>
      <c r="O496" s="149"/>
      <c r="P496" s="150"/>
      <c r="Q496" s="149"/>
      <c r="R496" s="130"/>
      <c r="S496" s="149"/>
      <c r="T496" s="149"/>
      <c r="U496" s="149"/>
      <c r="V496" s="47"/>
    </row>
    <row r="497" spans="1:22">
      <c r="A497" s="152"/>
      <c r="B497" s="153"/>
      <c r="C497" s="154"/>
      <c r="D497" s="149"/>
      <c r="E497" s="149"/>
      <c r="F497" s="155"/>
      <c r="G497" s="149"/>
      <c r="H497" s="149"/>
      <c r="I497" s="149"/>
      <c r="J497" s="149"/>
      <c r="K497" s="156"/>
      <c r="L497" s="157"/>
      <c r="M497" s="148"/>
      <c r="N497" s="148"/>
      <c r="O497" s="149"/>
      <c r="P497" s="150"/>
      <c r="Q497" s="149"/>
      <c r="R497" s="130"/>
      <c r="S497" s="149"/>
      <c r="T497" s="149"/>
      <c r="U497" s="149"/>
      <c r="V497" s="47"/>
    </row>
    <row r="498" spans="1:22">
      <c r="A498" s="152"/>
      <c r="B498" s="153"/>
      <c r="C498" s="154"/>
      <c r="D498" s="149"/>
      <c r="E498" s="149"/>
      <c r="F498" s="155"/>
      <c r="G498" s="149"/>
      <c r="H498" s="149"/>
      <c r="I498" s="149"/>
      <c r="J498" s="149"/>
      <c r="K498" s="156"/>
      <c r="L498" s="157"/>
      <c r="M498" s="148"/>
      <c r="N498" s="148"/>
      <c r="O498" s="149"/>
      <c r="P498" s="150"/>
      <c r="Q498" s="149"/>
      <c r="R498" s="130"/>
      <c r="S498" s="149"/>
      <c r="T498" s="149"/>
      <c r="U498" s="149"/>
      <c r="V498" s="47"/>
    </row>
    <row r="499" spans="1:22">
      <c r="A499" s="152"/>
      <c r="B499" s="153"/>
      <c r="C499" s="154"/>
      <c r="D499" s="149"/>
      <c r="E499" s="149"/>
      <c r="F499" s="155"/>
      <c r="G499" s="149"/>
      <c r="H499" s="149"/>
      <c r="I499" s="149"/>
      <c r="J499" s="149"/>
      <c r="K499" s="156"/>
      <c r="L499" s="157"/>
      <c r="M499" s="148"/>
      <c r="N499" s="148"/>
      <c r="O499" s="149"/>
      <c r="P499" s="150"/>
      <c r="Q499" s="149"/>
      <c r="R499" s="130"/>
      <c r="S499" s="149"/>
      <c r="T499" s="149"/>
      <c r="U499" s="149"/>
      <c r="V499" s="47"/>
    </row>
    <row r="500" spans="1:22">
      <c r="A500" s="152"/>
      <c r="B500" s="153"/>
      <c r="C500" s="154"/>
      <c r="D500" s="149"/>
      <c r="E500" s="149"/>
      <c r="F500" s="155"/>
      <c r="G500" s="149"/>
      <c r="H500" s="149"/>
      <c r="I500" s="149"/>
      <c r="J500" s="149"/>
      <c r="K500" s="156"/>
      <c r="L500" s="157"/>
      <c r="M500" s="148"/>
      <c r="N500" s="148"/>
      <c r="O500" s="149"/>
      <c r="P500" s="150"/>
      <c r="Q500" s="149"/>
      <c r="R500" s="130"/>
      <c r="S500" s="149"/>
      <c r="T500" s="149"/>
      <c r="U500" s="149"/>
      <c r="V500" s="47"/>
    </row>
    <row r="501" spans="1:22">
      <c r="A501" s="152"/>
      <c r="B501" s="153"/>
      <c r="C501" s="154"/>
      <c r="D501" s="149"/>
      <c r="E501" s="149"/>
      <c r="F501" s="155"/>
      <c r="G501" s="149"/>
      <c r="H501" s="149"/>
      <c r="I501" s="149"/>
      <c r="J501" s="149"/>
      <c r="K501" s="156"/>
      <c r="L501" s="157"/>
      <c r="M501" s="148"/>
      <c r="N501" s="148"/>
      <c r="O501" s="149"/>
      <c r="P501" s="150"/>
      <c r="Q501" s="149"/>
      <c r="R501" s="130"/>
      <c r="S501" s="149"/>
      <c r="T501" s="149"/>
      <c r="U501" s="149"/>
      <c r="V501" s="47"/>
    </row>
    <row r="502" spans="1:22">
      <c r="A502" s="152"/>
      <c r="B502" s="153"/>
      <c r="C502" s="154"/>
      <c r="D502" s="149"/>
      <c r="E502" s="149"/>
      <c r="F502" s="155"/>
      <c r="G502" s="149"/>
      <c r="H502" s="149"/>
      <c r="I502" s="149"/>
      <c r="J502" s="149"/>
      <c r="K502" s="156"/>
      <c r="L502" s="157"/>
      <c r="M502" s="148"/>
      <c r="N502" s="148"/>
      <c r="O502" s="149"/>
      <c r="P502" s="150"/>
      <c r="Q502" s="149"/>
      <c r="R502" s="130"/>
      <c r="S502" s="149"/>
      <c r="T502" s="149"/>
      <c r="U502" s="149"/>
      <c r="V502" s="47"/>
    </row>
    <row r="503" spans="1:22">
      <c r="A503" s="152"/>
      <c r="B503" s="153"/>
      <c r="C503" s="154"/>
      <c r="D503" s="149"/>
      <c r="E503" s="149"/>
      <c r="F503" s="155"/>
      <c r="G503" s="149"/>
      <c r="H503" s="149"/>
      <c r="I503" s="149"/>
      <c r="J503" s="149"/>
      <c r="K503" s="156"/>
      <c r="L503" s="157"/>
      <c r="M503" s="148"/>
      <c r="N503" s="148"/>
      <c r="O503" s="149"/>
      <c r="P503" s="150"/>
      <c r="Q503" s="149"/>
      <c r="R503" s="130"/>
      <c r="S503" s="149"/>
      <c r="T503" s="149"/>
      <c r="U503" s="149"/>
      <c r="V503" s="47"/>
    </row>
    <row r="504" spans="1:22">
      <c r="A504" s="152"/>
      <c r="B504" s="153"/>
      <c r="C504" s="154"/>
      <c r="D504" s="149"/>
      <c r="E504" s="149"/>
      <c r="F504" s="155"/>
      <c r="G504" s="149"/>
      <c r="H504" s="149"/>
      <c r="I504" s="149"/>
      <c r="J504" s="149"/>
      <c r="K504" s="156"/>
      <c r="L504" s="157"/>
      <c r="M504" s="148"/>
      <c r="N504" s="148"/>
      <c r="O504" s="149"/>
      <c r="P504" s="150"/>
      <c r="Q504" s="149"/>
      <c r="R504" s="130"/>
      <c r="S504" s="149"/>
      <c r="T504" s="149"/>
      <c r="U504" s="149"/>
      <c r="V504" s="47"/>
    </row>
    <row r="505" spans="1:22">
      <c r="A505" s="152"/>
      <c r="B505" s="153"/>
      <c r="C505" s="154"/>
      <c r="D505" s="149"/>
      <c r="E505" s="149"/>
      <c r="F505" s="155"/>
      <c r="G505" s="149"/>
      <c r="H505" s="149"/>
      <c r="I505" s="149"/>
      <c r="J505" s="149"/>
      <c r="K505" s="156"/>
      <c r="L505" s="157"/>
      <c r="M505" s="148"/>
      <c r="N505" s="148"/>
      <c r="O505" s="149"/>
      <c r="P505" s="150"/>
      <c r="Q505" s="149"/>
      <c r="R505" s="130"/>
      <c r="S505" s="149"/>
      <c r="T505" s="149"/>
      <c r="U505" s="149"/>
      <c r="V505" s="47"/>
    </row>
    <row r="506" spans="1:22">
      <c r="A506" s="152"/>
      <c r="B506" s="153"/>
      <c r="C506" s="154"/>
      <c r="D506" s="149"/>
      <c r="E506" s="149"/>
      <c r="F506" s="155"/>
      <c r="G506" s="149"/>
      <c r="H506" s="149"/>
      <c r="I506" s="149"/>
      <c r="J506" s="149"/>
      <c r="K506" s="156"/>
      <c r="L506" s="157"/>
      <c r="M506" s="148"/>
      <c r="N506" s="148"/>
      <c r="O506" s="149"/>
      <c r="P506" s="150"/>
      <c r="Q506" s="149"/>
      <c r="R506" s="130"/>
      <c r="S506" s="149"/>
      <c r="T506" s="149"/>
      <c r="U506" s="149"/>
      <c r="V506" s="47"/>
    </row>
    <row r="507" spans="1:22">
      <c r="A507" s="158"/>
      <c r="B507" s="153"/>
      <c r="C507" s="154"/>
      <c r="D507" s="148"/>
      <c r="E507" s="148"/>
      <c r="F507" s="155"/>
      <c r="G507" s="148"/>
      <c r="H507" s="148"/>
      <c r="I507" s="148"/>
      <c r="J507" s="149"/>
      <c r="K507" s="159"/>
      <c r="L507" s="157"/>
      <c r="M507" s="148"/>
      <c r="N507" s="148"/>
      <c r="O507" s="148"/>
      <c r="P507" s="155"/>
      <c r="Q507" s="148"/>
      <c r="R507" s="129"/>
      <c r="S507" s="148"/>
      <c r="T507" s="148"/>
      <c r="U507" s="148"/>
      <c r="V507" s="47"/>
    </row>
    <row r="508" spans="1:22">
      <c r="A508" s="152"/>
      <c r="B508" s="153"/>
      <c r="C508" s="154"/>
      <c r="D508" s="149"/>
      <c r="E508" s="149"/>
      <c r="F508" s="155"/>
      <c r="G508" s="149"/>
      <c r="H508" s="149"/>
      <c r="I508" s="149"/>
      <c r="J508" s="149"/>
      <c r="K508" s="156"/>
      <c r="L508" s="157"/>
      <c r="M508" s="148"/>
      <c r="N508" s="148"/>
      <c r="O508" s="149"/>
      <c r="P508" s="150"/>
      <c r="Q508" s="149"/>
      <c r="R508" s="130"/>
      <c r="S508" s="149"/>
      <c r="T508" s="149"/>
      <c r="U508" s="149"/>
      <c r="V508" s="47"/>
    </row>
    <row r="509" spans="1:22">
      <c r="A509" s="152"/>
      <c r="B509" s="153"/>
      <c r="C509" s="154"/>
      <c r="D509" s="149"/>
      <c r="E509" s="149"/>
      <c r="F509" s="155"/>
      <c r="G509" s="149"/>
      <c r="H509" s="149"/>
      <c r="I509" s="148"/>
      <c r="J509" s="149"/>
      <c r="K509" s="156"/>
      <c r="L509" s="157"/>
      <c r="M509" s="148"/>
      <c r="N509" s="148"/>
      <c r="O509" s="148"/>
      <c r="P509" s="155"/>
      <c r="Q509" s="148"/>
      <c r="R509" s="130"/>
      <c r="S509" s="148"/>
      <c r="T509" s="149"/>
      <c r="U509" s="149"/>
      <c r="V509" s="47"/>
    </row>
    <row r="510" spans="1:22">
      <c r="A510" s="152"/>
      <c r="B510" s="153"/>
      <c r="C510" s="154"/>
      <c r="D510" s="149"/>
      <c r="E510" s="149"/>
      <c r="F510" s="155"/>
      <c r="G510" s="149"/>
      <c r="H510" s="149"/>
      <c r="I510" s="149"/>
      <c r="J510" s="149"/>
      <c r="K510" s="156"/>
      <c r="L510" s="157"/>
      <c r="M510" s="148"/>
      <c r="N510" s="148"/>
      <c r="O510" s="149"/>
      <c r="P510" s="150"/>
      <c r="Q510" s="149"/>
      <c r="R510" s="130"/>
      <c r="S510" s="149"/>
      <c r="T510" s="149"/>
      <c r="U510" s="149"/>
      <c r="V510" s="47"/>
    </row>
    <row r="511" spans="1:22">
      <c r="A511" s="152"/>
      <c r="B511" s="153"/>
      <c r="C511" s="154"/>
      <c r="D511" s="149"/>
      <c r="E511" s="149"/>
      <c r="F511" s="155"/>
      <c r="G511" s="149"/>
      <c r="H511" s="149"/>
      <c r="I511" s="149"/>
      <c r="J511" s="149"/>
      <c r="K511" s="156"/>
      <c r="L511" s="157"/>
      <c r="M511" s="148"/>
      <c r="N511" s="148"/>
      <c r="O511" s="149"/>
      <c r="P511" s="150"/>
      <c r="Q511" s="149"/>
      <c r="R511" s="130"/>
      <c r="S511" s="149"/>
      <c r="T511" s="149"/>
      <c r="U511" s="149"/>
      <c r="V511" s="47"/>
    </row>
    <row r="512" spans="1:22">
      <c r="A512" s="152"/>
      <c r="B512" s="153"/>
      <c r="C512" s="154"/>
      <c r="D512" s="149"/>
      <c r="E512" s="149"/>
      <c r="F512" s="155"/>
      <c r="G512" s="149"/>
      <c r="H512" s="149"/>
      <c r="I512" s="149"/>
      <c r="J512" s="149"/>
      <c r="K512" s="156"/>
      <c r="L512" s="157"/>
      <c r="M512" s="148"/>
      <c r="N512" s="148"/>
      <c r="O512" s="149"/>
      <c r="P512" s="150"/>
      <c r="Q512" s="149"/>
      <c r="R512" s="130"/>
      <c r="S512" s="149"/>
      <c r="T512" s="149"/>
      <c r="U512" s="149"/>
      <c r="V512" s="47"/>
    </row>
    <row r="513" spans="1:22">
      <c r="A513" s="160"/>
      <c r="B513" s="153"/>
      <c r="C513" s="154"/>
      <c r="D513" s="149"/>
      <c r="E513" s="149"/>
      <c r="F513" s="155"/>
      <c r="G513" s="149"/>
      <c r="H513" s="149"/>
      <c r="I513" s="149"/>
      <c r="J513" s="149"/>
      <c r="K513" s="156"/>
      <c r="L513" s="157"/>
      <c r="M513" s="148"/>
      <c r="N513" s="148"/>
      <c r="O513" s="148"/>
      <c r="P513" s="155"/>
      <c r="Q513" s="148"/>
      <c r="R513" s="130"/>
      <c r="S513" s="148"/>
      <c r="T513" s="149"/>
      <c r="U513" s="149"/>
      <c r="V513" s="47"/>
    </row>
    <row r="514" spans="1:22">
      <c r="A514" s="161"/>
      <c r="B514" s="153"/>
      <c r="C514" s="100"/>
      <c r="D514" s="162"/>
      <c r="E514" s="162"/>
      <c r="F514" s="163"/>
      <c r="G514" s="162"/>
      <c r="H514" s="162"/>
      <c r="I514" s="162"/>
      <c r="J514" s="162"/>
      <c r="K514" s="164"/>
      <c r="L514" s="165"/>
      <c r="M514" s="168"/>
      <c r="N514" s="168"/>
      <c r="O514" s="162"/>
      <c r="P514" s="169"/>
      <c r="Q514" s="162"/>
      <c r="R514" s="162"/>
      <c r="S514" s="162"/>
      <c r="T514" s="162"/>
      <c r="U514" s="162"/>
      <c r="V514" s="47"/>
    </row>
    <row r="515" spans="1:22">
      <c r="A515" s="152"/>
      <c r="B515" s="153"/>
      <c r="C515" s="154"/>
      <c r="D515" s="149"/>
      <c r="E515" s="149"/>
      <c r="F515" s="155"/>
      <c r="G515" s="149"/>
      <c r="H515" s="149"/>
      <c r="I515" s="149"/>
      <c r="J515" s="149"/>
      <c r="K515" s="156"/>
      <c r="L515" s="157"/>
      <c r="M515" s="148"/>
      <c r="N515" s="148"/>
      <c r="O515" s="149"/>
      <c r="P515" s="150"/>
      <c r="Q515" s="149"/>
      <c r="R515" s="130"/>
      <c r="S515" s="149"/>
      <c r="T515" s="149"/>
      <c r="U515" s="149"/>
      <c r="V515" s="47"/>
    </row>
    <row r="516" spans="1:22">
      <c r="A516" s="152"/>
      <c r="B516" s="153"/>
      <c r="C516" s="154"/>
      <c r="D516" s="149"/>
      <c r="E516" s="149"/>
      <c r="F516" s="155"/>
      <c r="G516" s="149"/>
      <c r="H516" s="149"/>
      <c r="I516" s="149"/>
      <c r="J516" s="149"/>
      <c r="K516" s="156"/>
      <c r="L516" s="157"/>
      <c r="M516" s="148"/>
      <c r="N516" s="148"/>
      <c r="O516" s="149"/>
      <c r="P516" s="150"/>
      <c r="Q516" s="149"/>
      <c r="R516" s="130"/>
      <c r="S516" s="149"/>
      <c r="T516" s="149"/>
      <c r="U516" s="149"/>
      <c r="V516" s="47"/>
    </row>
    <row r="517" spans="1:22">
      <c r="A517" s="158"/>
      <c r="B517" s="153"/>
      <c r="C517" s="154"/>
      <c r="D517" s="148"/>
      <c r="E517" s="148"/>
      <c r="F517" s="155"/>
      <c r="G517" s="148"/>
      <c r="H517" s="148"/>
      <c r="I517" s="148"/>
      <c r="J517" s="148"/>
      <c r="K517" s="159"/>
      <c r="L517" s="157"/>
      <c r="M517" s="148"/>
      <c r="N517" s="148"/>
      <c r="O517" s="148"/>
      <c r="P517" s="155"/>
      <c r="Q517" s="148"/>
      <c r="R517" s="129"/>
      <c r="S517" s="148"/>
      <c r="T517" s="148"/>
      <c r="U517" s="159"/>
      <c r="V517" s="47"/>
    </row>
    <row r="518" spans="1:22">
      <c r="A518" s="152"/>
      <c r="B518" s="153"/>
      <c r="C518" s="154"/>
      <c r="D518" s="149"/>
      <c r="E518" s="149"/>
      <c r="F518" s="155"/>
      <c r="G518" s="149"/>
      <c r="H518" s="149"/>
      <c r="I518" s="149"/>
      <c r="J518" s="149"/>
      <c r="K518" s="156"/>
      <c r="L518" s="157"/>
      <c r="M518" s="148"/>
      <c r="N518" s="148"/>
      <c r="O518" s="149"/>
      <c r="P518" s="150"/>
      <c r="Q518" s="149"/>
      <c r="R518" s="130"/>
      <c r="S518" s="149"/>
      <c r="T518" s="149"/>
      <c r="U518" s="149"/>
      <c r="V518" s="47"/>
    </row>
    <row r="519" spans="1:22">
      <c r="A519" s="152"/>
      <c r="B519" s="153"/>
      <c r="C519" s="154"/>
      <c r="D519" s="149"/>
      <c r="E519" s="149"/>
      <c r="F519" s="155"/>
      <c r="G519" s="149"/>
      <c r="H519" s="149"/>
      <c r="I519" s="149"/>
      <c r="J519" s="149"/>
      <c r="K519" s="156"/>
      <c r="L519" s="157"/>
      <c r="M519" s="148"/>
      <c r="N519" s="148"/>
      <c r="O519" s="149"/>
      <c r="P519" s="150"/>
      <c r="Q519" s="149"/>
      <c r="R519" s="130"/>
      <c r="S519" s="149"/>
      <c r="T519" s="149"/>
      <c r="U519" s="149"/>
      <c r="V519" s="47"/>
    </row>
    <row r="520" spans="1:22">
      <c r="A520" s="152"/>
      <c r="B520" s="153"/>
      <c r="C520" s="154"/>
      <c r="D520" s="149"/>
      <c r="E520" s="149"/>
      <c r="F520" s="155"/>
      <c r="G520" s="149"/>
      <c r="H520" s="149"/>
      <c r="I520" s="149"/>
      <c r="J520" s="149"/>
      <c r="K520" s="156"/>
      <c r="L520" s="157"/>
      <c r="M520" s="148"/>
      <c r="N520" s="148"/>
      <c r="O520" s="149"/>
      <c r="P520" s="150"/>
      <c r="Q520" s="149"/>
      <c r="R520" s="130"/>
      <c r="S520" s="149"/>
      <c r="T520" s="149"/>
      <c r="U520" s="149"/>
      <c r="V520" s="47"/>
    </row>
    <row r="521" spans="1:22">
      <c r="A521" s="152"/>
      <c r="B521" s="153"/>
      <c r="C521" s="154"/>
      <c r="D521" s="149"/>
      <c r="E521" s="149"/>
      <c r="F521" s="155"/>
      <c r="G521" s="149"/>
      <c r="H521" s="149"/>
      <c r="I521" s="149"/>
      <c r="J521" s="149"/>
      <c r="K521" s="156"/>
      <c r="L521" s="157"/>
      <c r="M521" s="148"/>
      <c r="N521" s="148"/>
      <c r="O521" s="149"/>
      <c r="P521" s="150"/>
      <c r="Q521" s="149"/>
      <c r="R521" s="130"/>
      <c r="S521" s="149"/>
      <c r="T521" s="149"/>
      <c r="U521" s="149"/>
      <c r="V521" s="47"/>
    </row>
    <row r="522" spans="1:22">
      <c r="A522" s="158"/>
      <c r="B522" s="153"/>
      <c r="C522" s="154"/>
      <c r="D522" s="148"/>
      <c r="E522" s="148"/>
      <c r="F522" s="155"/>
      <c r="G522" s="148"/>
      <c r="H522" s="148"/>
      <c r="I522" s="148"/>
      <c r="J522" s="148"/>
      <c r="K522" s="159"/>
      <c r="L522" s="157"/>
      <c r="M522" s="148"/>
      <c r="N522" s="148"/>
      <c r="O522" s="148"/>
      <c r="P522" s="155"/>
      <c r="Q522" s="148"/>
      <c r="R522" s="129"/>
      <c r="S522" s="148"/>
      <c r="T522" s="148"/>
      <c r="U522" s="148"/>
      <c r="V522" s="47"/>
    </row>
    <row r="523" spans="1:22">
      <c r="A523" s="152"/>
      <c r="B523" s="153"/>
      <c r="C523" s="154"/>
      <c r="D523" s="149"/>
      <c r="E523" s="149"/>
      <c r="F523" s="155"/>
      <c r="G523" s="149"/>
      <c r="H523" s="149"/>
      <c r="I523" s="149"/>
      <c r="J523" s="149"/>
      <c r="K523" s="156"/>
      <c r="L523" s="157"/>
      <c r="M523" s="148"/>
      <c r="N523" s="148"/>
      <c r="O523" s="149"/>
      <c r="P523" s="150"/>
      <c r="Q523" s="149"/>
      <c r="R523" s="130"/>
      <c r="S523" s="149"/>
      <c r="T523" s="149"/>
      <c r="U523" s="149"/>
      <c r="V523" s="47"/>
    </row>
    <row r="524" spans="1:22">
      <c r="A524" s="152"/>
      <c r="B524" s="153"/>
      <c r="C524" s="154"/>
      <c r="D524" s="149"/>
      <c r="E524" s="149"/>
      <c r="F524" s="155"/>
      <c r="G524" s="149"/>
      <c r="H524" s="149"/>
      <c r="I524" s="149"/>
      <c r="J524" s="149"/>
      <c r="K524" s="156"/>
      <c r="L524" s="157"/>
      <c r="M524" s="148"/>
      <c r="N524" s="148"/>
      <c r="O524" s="149"/>
      <c r="P524" s="150"/>
      <c r="Q524" s="149"/>
      <c r="R524" s="130"/>
      <c r="S524" s="149"/>
      <c r="T524" s="149"/>
      <c r="U524" s="149"/>
      <c r="V524" s="47"/>
    </row>
    <row r="525" spans="1:22">
      <c r="A525" s="152"/>
      <c r="B525" s="153"/>
      <c r="C525" s="154"/>
      <c r="D525" s="149"/>
      <c r="E525" s="149"/>
      <c r="F525" s="155"/>
      <c r="G525" s="149"/>
      <c r="H525" s="149"/>
      <c r="I525" s="149"/>
      <c r="J525" s="149"/>
      <c r="K525" s="156"/>
      <c r="L525" s="157"/>
      <c r="M525" s="148"/>
      <c r="N525" s="148"/>
      <c r="O525" s="149"/>
      <c r="P525" s="150"/>
      <c r="Q525" s="149"/>
      <c r="R525" s="130"/>
      <c r="S525" s="149"/>
      <c r="T525" s="149"/>
      <c r="U525" s="149"/>
      <c r="V525" s="47"/>
    </row>
    <row r="526" spans="1:22">
      <c r="A526" s="152"/>
      <c r="B526" s="153"/>
      <c r="C526" s="154"/>
      <c r="D526" s="149"/>
      <c r="E526" s="149"/>
      <c r="F526" s="155"/>
      <c r="G526" s="149"/>
      <c r="H526" s="149"/>
      <c r="I526" s="149"/>
      <c r="J526" s="149"/>
      <c r="K526" s="156"/>
      <c r="L526" s="157"/>
      <c r="M526" s="148"/>
      <c r="N526" s="148"/>
      <c r="O526" s="149"/>
      <c r="P526" s="150"/>
      <c r="Q526" s="149"/>
      <c r="R526" s="130"/>
      <c r="S526" s="149"/>
      <c r="T526" s="149"/>
      <c r="U526" s="149"/>
      <c r="V526" s="47"/>
    </row>
    <row r="527" spans="1:22">
      <c r="A527" s="152"/>
      <c r="B527" s="153"/>
      <c r="C527" s="154"/>
      <c r="D527" s="149"/>
      <c r="E527" s="149"/>
      <c r="F527" s="155"/>
      <c r="G527" s="149"/>
      <c r="H527" s="149"/>
      <c r="I527" s="149"/>
      <c r="J527" s="149"/>
      <c r="K527" s="156"/>
      <c r="L527" s="157"/>
      <c r="M527" s="148"/>
      <c r="N527" s="148"/>
      <c r="O527" s="149"/>
      <c r="P527" s="150"/>
      <c r="Q527" s="149"/>
      <c r="R527" s="130"/>
      <c r="S527" s="149"/>
      <c r="T527" s="149"/>
      <c r="U527" s="149"/>
      <c r="V527" s="47"/>
    </row>
    <row r="528" spans="1:22">
      <c r="A528" s="152"/>
      <c r="B528" s="153"/>
      <c r="C528" s="154"/>
      <c r="D528" s="149"/>
      <c r="E528" s="149"/>
      <c r="F528" s="155"/>
      <c r="G528" s="149"/>
      <c r="H528" s="149"/>
      <c r="I528" s="149"/>
      <c r="J528" s="149"/>
      <c r="K528" s="156"/>
      <c r="L528" s="157"/>
      <c r="M528" s="148"/>
      <c r="N528" s="148"/>
      <c r="O528" s="149"/>
      <c r="P528" s="150"/>
      <c r="Q528" s="149"/>
      <c r="R528" s="130"/>
      <c r="S528" s="149"/>
      <c r="T528" s="149"/>
      <c r="U528" s="149"/>
      <c r="V528" s="47"/>
    </row>
    <row r="529" spans="1:22">
      <c r="A529" s="152"/>
      <c r="B529" s="153"/>
      <c r="C529" s="154"/>
      <c r="D529" s="149"/>
      <c r="E529" s="149"/>
      <c r="F529" s="155"/>
      <c r="G529" s="149"/>
      <c r="H529" s="149"/>
      <c r="I529" s="149"/>
      <c r="J529" s="149"/>
      <c r="K529" s="156"/>
      <c r="L529" s="157"/>
      <c r="M529" s="148"/>
      <c r="N529" s="148"/>
      <c r="O529" s="149"/>
      <c r="P529" s="150"/>
      <c r="Q529" s="149"/>
      <c r="R529" s="130"/>
      <c r="S529" s="149"/>
      <c r="T529" s="149"/>
      <c r="U529" s="149"/>
      <c r="V529" s="47"/>
    </row>
    <row r="530" spans="1:22">
      <c r="A530" s="152"/>
      <c r="B530" s="153"/>
      <c r="C530" s="154"/>
      <c r="D530" s="149"/>
      <c r="E530" s="149"/>
      <c r="F530" s="155"/>
      <c r="G530" s="149"/>
      <c r="H530" s="149"/>
      <c r="I530" s="149"/>
      <c r="J530" s="149"/>
      <c r="K530" s="156"/>
      <c r="L530" s="157"/>
      <c r="M530" s="148"/>
      <c r="N530" s="148"/>
      <c r="O530" s="149"/>
      <c r="P530" s="150"/>
      <c r="Q530" s="149"/>
      <c r="R530" s="130"/>
      <c r="S530" s="149"/>
      <c r="T530" s="149"/>
      <c r="U530" s="149"/>
      <c r="V530" s="47"/>
    </row>
    <row r="531" spans="1:22">
      <c r="A531" s="152"/>
      <c r="B531" s="153"/>
      <c r="C531" s="154"/>
      <c r="D531" s="149"/>
      <c r="E531" s="149"/>
      <c r="F531" s="155"/>
      <c r="G531" s="149"/>
      <c r="H531" s="149"/>
      <c r="I531" s="149"/>
      <c r="J531" s="149"/>
      <c r="K531" s="156"/>
      <c r="L531" s="157"/>
      <c r="M531" s="148"/>
      <c r="N531" s="148"/>
      <c r="O531" s="149"/>
      <c r="P531" s="150"/>
      <c r="Q531" s="149"/>
      <c r="R531" s="130"/>
      <c r="S531" s="149"/>
      <c r="T531" s="149"/>
      <c r="U531" s="149"/>
      <c r="V531" s="47"/>
    </row>
    <row r="532" spans="1:22">
      <c r="A532" s="152"/>
      <c r="B532" s="153"/>
      <c r="C532" s="154"/>
      <c r="D532" s="149"/>
      <c r="E532" s="149"/>
      <c r="F532" s="155"/>
      <c r="G532" s="149"/>
      <c r="H532" s="149"/>
      <c r="I532" s="149"/>
      <c r="J532" s="149"/>
      <c r="K532" s="156"/>
      <c r="L532" s="157"/>
      <c r="M532" s="148"/>
      <c r="N532" s="148"/>
      <c r="O532" s="149"/>
      <c r="P532" s="150"/>
      <c r="Q532" s="149"/>
      <c r="R532" s="130"/>
      <c r="S532" s="149"/>
      <c r="T532" s="149"/>
      <c r="U532" s="149"/>
      <c r="V532" s="47"/>
    </row>
    <row r="533" spans="1:22">
      <c r="A533" s="152"/>
      <c r="B533" s="153"/>
      <c r="C533" s="154"/>
      <c r="D533" s="149"/>
      <c r="E533" s="149"/>
      <c r="F533" s="155"/>
      <c r="G533" s="149"/>
      <c r="H533" s="149"/>
      <c r="I533" s="149"/>
      <c r="J533" s="149"/>
      <c r="K533" s="156"/>
      <c r="L533" s="157"/>
      <c r="M533" s="148"/>
      <c r="N533" s="148"/>
      <c r="O533" s="149"/>
      <c r="P533" s="150"/>
      <c r="Q533" s="149"/>
      <c r="R533" s="130"/>
      <c r="S533" s="149"/>
      <c r="T533" s="149"/>
      <c r="U533" s="149"/>
      <c r="V533" s="47"/>
    </row>
    <row r="534" spans="1:22">
      <c r="A534" s="152"/>
      <c r="B534" s="153"/>
      <c r="C534" s="154"/>
      <c r="D534" s="149"/>
      <c r="E534" s="149"/>
      <c r="F534" s="155"/>
      <c r="G534" s="149"/>
      <c r="H534" s="149"/>
      <c r="I534" s="149"/>
      <c r="J534" s="149"/>
      <c r="K534" s="156"/>
      <c r="L534" s="157"/>
      <c r="M534" s="148"/>
      <c r="N534" s="148"/>
      <c r="O534" s="149"/>
      <c r="P534" s="150"/>
      <c r="Q534" s="149"/>
      <c r="R534" s="130"/>
      <c r="S534" s="149"/>
      <c r="T534" s="149"/>
      <c r="U534" s="149"/>
      <c r="V534" s="47"/>
    </row>
    <row r="535" spans="1:22">
      <c r="A535" s="158"/>
      <c r="B535" s="153"/>
      <c r="C535" s="154"/>
      <c r="D535" s="148"/>
      <c r="E535" s="148"/>
      <c r="F535" s="155"/>
      <c r="G535" s="148"/>
      <c r="H535" s="148"/>
      <c r="I535" s="148"/>
      <c r="J535" s="149"/>
      <c r="K535" s="159"/>
      <c r="L535" s="157"/>
      <c r="M535" s="148"/>
      <c r="N535" s="148"/>
      <c r="O535" s="148"/>
      <c r="P535" s="155"/>
      <c r="Q535" s="148"/>
      <c r="R535" s="129"/>
      <c r="S535" s="148"/>
      <c r="T535" s="148"/>
      <c r="U535" s="148"/>
      <c r="V535" s="47"/>
    </row>
    <row r="536" spans="1:22">
      <c r="A536" s="152"/>
      <c r="B536" s="153"/>
      <c r="C536" s="154"/>
      <c r="D536" s="149"/>
      <c r="E536" s="149"/>
      <c r="F536" s="155"/>
      <c r="G536" s="149"/>
      <c r="H536" s="149"/>
      <c r="I536" s="149"/>
      <c r="J536" s="149"/>
      <c r="K536" s="156"/>
      <c r="L536" s="157"/>
      <c r="M536" s="148"/>
      <c r="N536" s="148"/>
      <c r="O536" s="149"/>
      <c r="P536" s="150"/>
      <c r="Q536" s="149"/>
      <c r="R536" s="130"/>
      <c r="S536" s="149"/>
      <c r="T536" s="149"/>
      <c r="U536" s="149"/>
      <c r="V536" s="47"/>
    </row>
    <row r="537" spans="1:22">
      <c r="A537" s="152"/>
      <c r="B537" s="153"/>
      <c r="C537" s="154"/>
      <c r="D537" s="149"/>
      <c r="E537" s="149"/>
      <c r="F537" s="155"/>
      <c r="G537" s="149"/>
      <c r="H537" s="149"/>
      <c r="I537" s="148"/>
      <c r="J537" s="149"/>
      <c r="K537" s="156"/>
      <c r="L537" s="157"/>
      <c r="M537" s="148"/>
      <c r="N537" s="148"/>
      <c r="O537" s="148"/>
      <c r="P537" s="155"/>
      <c r="Q537" s="148"/>
      <c r="R537" s="130"/>
      <c r="S537" s="148"/>
      <c r="T537" s="149"/>
      <c r="U537" s="149"/>
      <c r="V537" s="47"/>
    </row>
    <row r="538" spans="1:22">
      <c r="A538" s="152"/>
      <c r="B538" s="153"/>
      <c r="C538" s="154"/>
      <c r="D538" s="149"/>
      <c r="E538" s="149"/>
      <c r="F538" s="155"/>
      <c r="G538" s="149"/>
      <c r="H538" s="149"/>
      <c r="I538" s="149"/>
      <c r="J538" s="149"/>
      <c r="K538" s="156"/>
      <c r="L538" s="157"/>
      <c r="M538" s="148"/>
      <c r="N538" s="148"/>
      <c r="O538" s="149"/>
      <c r="P538" s="150"/>
      <c r="Q538" s="149"/>
      <c r="R538" s="130"/>
      <c r="S538" s="149"/>
      <c r="T538" s="149"/>
      <c r="U538" s="149"/>
      <c r="V538" s="47"/>
    </row>
    <row r="539" spans="1:22">
      <c r="A539" s="152"/>
      <c r="B539" s="153"/>
      <c r="C539" s="154"/>
      <c r="D539" s="149"/>
      <c r="E539" s="149"/>
      <c r="F539" s="155"/>
      <c r="G539" s="149"/>
      <c r="H539" s="149"/>
      <c r="I539" s="149"/>
      <c r="J539" s="149"/>
      <c r="K539" s="156"/>
      <c r="L539" s="157"/>
      <c r="M539" s="148"/>
      <c r="N539" s="148"/>
      <c r="O539" s="149"/>
      <c r="P539" s="150"/>
      <c r="Q539" s="149"/>
      <c r="R539" s="130"/>
      <c r="S539" s="149"/>
      <c r="T539" s="149"/>
      <c r="U539" s="149"/>
      <c r="V539" s="47"/>
    </row>
    <row r="540" spans="1:22">
      <c r="A540" s="152"/>
      <c r="B540" s="153"/>
      <c r="C540" s="154"/>
      <c r="D540" s="149"/>
      <c r="E540" s="149"/>
      <c r="F540" s="155"/>
      <c r="G540" s="149"/>
      <c r="H540" s="149"/>
      <c r="I540" s="149"/>
      <c r="J540" s="149"/>
      <c r="K540" s="156"/>
      <c r="L540" s="157"/>
      <c r="M540" s="148"/>
      <c r="N540" s="148"/>
      <c r="O540" s="149"/>
      <c r="P540" s="150"/>
      <c r="Q540" s="149"/>
      <c r="R540" s="130"/>
      <c r="S540" s="149"/>
      <c r="T540" s="149"/>
      <c r="U540" s="149"/>
      <c r="V540" s="47"/>
    </row>
    <row r="541" spans="1:22">
      <c r="A541" s="160"/>
      <c r="B541" s="153"/>
      <c r="C541" s="154"/>
      <c r="D541" s="149"/>
      <c r="E541" s="149"/>
      <c r="F541" s="155"/>
      <c r="G541" s="149"/>
      <c r="H541" s="149"/>
      <c r="I541" s="149"/>
      <c r="J541" s="149"/>
      <c r="K541" s="156"/>
      <c r="L541" s="157"/>
      <c r="M541" s="148"/>
      <c r="N541" s="148"/>
      <c r="O541" s="148"/>
      <c r="P541" s="155"/>
      <c r="Q541" s="148"/>
      <c r="R541" s="130"/>
      <c r="S541" s="148"/>
      <c r="T541" s="149"/>
      <c r="U541" s="149"/>
      <c r="V541" s="47"/>
    </row>
    <row r="542" spans="1:22">
      <c r="A542" s="161"/>
      <c r="B542" s="153"/>
      <c r="C542" s="100"/>
      <c r="D542" s="162"/>
      <c r="E542" s="162"/>
      <c r="F542" s="163"/>
      <c r="G542" s="162"/>
      <c r="H542" s="162"/>
      <c r="I542" s="162"/>
      <c r="J542" s="162"/>
      <c r="K542" s="164"/>
      <c r="L542" s="165"/>
      <c r="M542" s="168"/>
      <c r="N542" s="168"/>
      <c r="O542" s="162"/>
      <c r="P542" s="169"/>
      <c r="Q542" s="162"/>
      <c r="R542" s="162"/>
      <c r="S542" s="162"/>
      <c r="T542" s="162"/>
      <c r="U542" s="162"/>
      <c r="V542" s="47"/>
    </row>
    <row r="543" spans="1:22">
      <c r="A543" s="152"/>
      <c r="B543" s="153"/>
      <c r="C543" s="154"/>
      <c r="D543" s="149"/>
      <c r="E543" s="149"/>
      <c r="F543" s="155"/>
      <c r="G543" s="149"/>
      <c r="H543" s="149"/>
      <c r="I543" s="149"/>
      <c r="J543" s="149"/>
      <c r="K543" s="156"/>
      <c r="L543" s="157"/>
      <c r="M543" s="148"/>
      <c r="N543" s="148"/>
      <c r="O543" s="149"/>
      <c r="P543" s="150"/>
      <c r="Q543" s="149"/>
      <c r="R543" s="130"/>
      <c r="S543" s="149"/>
      <c r="T543" s="149"/>
      <c r="U543" s="149"/>
      <c r="V543" s="47"/>
    </row>
    <row r="544" spans="1:22">
      <c r="A544" s="152"/>
      <c r="B544" s="153"/>
      <c r="C544" s="154"/>
      <c r="D544" s="149"/>
      <c r="E544" s="149"/>
      <c r="F544" s="155"/>
      <c r="G544" s="149"/>
      <c r="H544" s="149"/>
      <c r="I544" s="149"/>
      <c r="J544" s="149"/>
      <c r="K544" s="156"/>
      <c r="L544" s="157"/>
      <c r="M544" s="148"/>
      <c r="N544" s="148"/>
      <c r="O544" s="149"/>
      <c r="P544" s="150"/>
      <c r="Q544" s="149"/>
      <c r="R544" s="130"/>
      <c r="S544" s="149"/>
      <c r="T544" s="149"/>
      <c r="U544" s="149"/>
      <c r="V544" s="47"/>
    </row>
    <row r="545" spans="1:22">
      <c r="A545" s="158"/>
      <c r="B545" s="153"/>
      <c r="C545" s="154"/>
      <c r="D545" s="148"/>
      <c r="E545" s="148"/>
      <c r="F545" s="155"/>
      <c r="G545" s="148"/>
      <c r="H545" s="148"/>
      <c r="I545" s="148"/>
      <c r="J545" s="148"/>
      <c r="K545" s="159"/>
      <c r="L545" s="157"/>
      <c r="M545" s="148"/>
      <c r="N545" s="148"/>
      <c r="O545" s="148"/>
      <c r="P545" s="155"/>
      <c r="Q545" s="148"/>
      <c r="R545" s="129"/>
      <c r="S545" s="148"/>
      <c r="T545" s="148"/>
      <c r="U545" s="159"/>
      <c r="V545" s="47"/>
    </row>
    <row r="546" spans="1:22">
      <c r="A546" s="152"/>
      <c r="B546" s="153"/>
      <c r="C546" s="154"/>
      <c r="D546" s="149"/>
      <c r="E546" s="149"/>
      <c r="F546" s="155"/>
      <c r="G546" s="149"/>
      <c r="H546" s="149"/>
      <c r="I546" s="149"/>
      <c r="J546" s="149"/>
      <c r="K546" s="156"/>
      <c r="L546" s="157"/>
      <c r="M546" s="148"/>
      <c r="N546" s="148"/>
      <c r="O546" s="149"/>
      <c r="P546" s="150"/>
      <c r="Q546" s="149"/>
      <c r="R546" s="130"/>
      <c r="S546" s="149"/>
      <c r="T546" s="149"/>
      <c r="U546" s="149"/>
      <c r="V546" s="47"/>
    </row>
    <row r="547" spans="1:22">
      <c r="A547" s="152"/>
      <c r="B547" s="153"/>
      <c r="C547" s="154"/>
      <c r="D547" s="149"/>
      <c r="E547" s="149"/>
      <c r="F547" s="155"/>
      <c r="G547" s="149"/>
      <c r="H547" s="149"/>
      <c r="I547" s="149"/>
      <c r="J547" s="149"/>
      <c r="K547" s="156"/>
      <c r="L547" s="157"/>
      <c r="M547" s="148"/>
      <c r="N547" s="148"/>
      <c r="O547" s="149"/>
      <c r="P547" s="150"/>
      <c r="Q547" s="149"/>
      <c r="R547" s="130"/>
      <c r="S547" s="149"/>
      <c r="T547" s="149"/>
      <c r="U547" s="149"/>
      <c r="V547" s="47"/>
    </row>
    <row r="548" spans="1:22">
      <c r="A548" s="152"/>
      <c r="B548" s="153"/>
      <c r="C548" s="154"/>
      <c r="D548" s="149"/>
      <c r="E548" s="149"/>
      <c r="F548" s="155"/>
      <c r="G548" s="149"/>
      <c r="H548" s="149"/>
      <c r="I548" s="149"/>
      <c r="J548" s="149"/>
      <c r="K548" s="156"/>
      <c r="L548" s="157"/>
      <c r="M548" s="148"/>
      <c r="N548" s="148"/>
      <c r="O548" s="149"/>
      <c r="P548" s="150"/>
      <c r="Q548" s="149"/>
      <c r="R548" s="130"/>
      <c r="S548" s="149"/>
      <c r="T548" s="149"/>
      <c r="U548" s="149"/>
      <c r="V548" s="47"/>
    </row>
    <row r="549" spans="1:22">
      <c r="A549" s="152"/>
      <c r="B549" s="153"/>
      <c r="C549" s="154"/>
      <c r="D549" s="149"/>
      <c r="E549" s="149"/>
      <c r="F549" s="155"/>
      <c r="G549" s="149"/>
      <c r="H549" s="149"/>
      <c r="I549" s="149"/>
      <c r="J549" s="149"/>
      <c r="K549" s="156"/>
      <c r="L549" s="157"/>
      <c r="M549" s="148"/>
      <c r="N549" s="148"/>
      <c r="O549" s="149"/>
      <c r="P549" s="150"/>
      <c r="Q549" s="149"/>
      <c r="R549" s="130"/>
      <c r="S549" s="149"/>
      <c r="T549" s="149"/>
      <c r="U549" s="149"/>
      <c r="V549" s="47"/>
    </row>
    <row r="550" spans="1:22">
      <c r="A550" s="158"/>
      <c r="B550" s="153"/>
      <c r="C550" s="154"/>
      <c r="D550" s="148"/>
      <c r="E550" s="148"/>
      <c r="F550" s="155"/>
      <c r="G550" s="148"/>
      <c r="H550" s="148"/>
      <c r="I550" s="148"/>
      <c r="J550" s="148"/>
      <c r="K550" s="159"/>
      <c r="L550" s="157"/>
      <c r="M550" s="148"/>
      <c r="N550" s="148"/>
      <c r="O550" s="148"/>
      <c r="P550" s="155"/>
      <c r="Q550" s="148"/>
      <c r="R550" s="129"/>
      <c r="S550" s="148"/>
      <c r="T550" s="148"/>
      <c r="U550" s="148"/>
      <c r="V550" s="47"/>
    </row>
    <row r="551" spans="1:22">
      <c r="A551" s="152"/>
      <c r="B551" s="153"/>
      <c r="C551" s="154"/>
      <c r="D551" s="149"/>
      <c r="E551" s="149"/>
      <c r="F551" s="155"/>
      <c r="G551" s="149"/>
      <c r="H551" s="149"/>
      <c r="I551" s="149"/>
      <c r="J551" s="149"/>
      <c r="K551" s="156"/>
      <c r="L551" s="157"/>
      <c r="M551" s="148"/>
      <c r="N551" s="148"/>
      <c r="O551" s="149"/>
      <c r="P551" s="150"/>
      <c r="Q551" s="149"/>
      <c r="R551" s="130"/>
      <c r="S551" s="149"/>
      <c r="T551" s="149"/>
      <c r="U551" s="149"/>
      <c r="V551" s="47"/>
    </row>
    <row r="552" spans="1:22">
      <c r="A552" s="152"/>
      <c r="B552" s="153"/>
      <c r="C552" s="154"/>
      <c r="D552" s="149"/>
      <c r="E552" s="149"/>
      <c r="F552" s="155"/>
      <c r="G552" s="149"/>
      <c r="H552" s="149"/>
      <c r="I552" s="149"/>
      <c r="J552" s="149"/>
      <c r="K552" s="156"/>
      <c r="L552" s="157"/>
      <c r="M552" s="148"/>
      <c r="N552" s="148"/>
      <c r="O552" s="149"/>
      <c r="P552" s="150"/>
      <c r="Q552" s="149"/>
      <c r="R552" s="130"/>
      <c r="S552" s="149"/>
      <c r="T552" s="149"/>
      <c r="U552" s="149"/>
      <c r="V552" s="47"/>
    </row>
    <row r="553" spans="1:22">
      <c r="A553" s="152"/>
      <c r="B553" s="153"/>
      <c r="C553" s="154"/>
      <c r="D553" s="149"/>
      <c r="E553" s="149"/>
      <c r="F553" s="155"/>
      <c r="G553" s="149"/>
      <c r="H553" s="149"/>
      <c r="I553" s="149"/>
      <c r="J553" s="149"/>
      <c r="K553" s="156"/>
      <c r="L553" s="157"/>
      <c r="M553" s="148"/>
      <c r="N553" s="148"/>
      <c r="O553" s="149"/>
      <c r="P553" s="150"/>
      <c r="Q553" s="149"/>
      <c r="R553" s="130"/>
      <c r="S553" s="149"/>
      <c r="T553" s="149"/>
      <c r="U553" s="149"/>
      <c r="V553" s="47"/>
    </row>
    <row r="554" spans="1:22">
      <c r="A554" s="152"/>
      <c r="B554" s="153"/>
      <c r="C554" s="154"/>
      <c r="D554" s="149"/>
      <c r="E554" s="149"/>
      <c r="F554" s="155"/>
      <c r="G554" s="149"/>
      <c r="H554" s="149"/>
      <c r="I554" s="149"/>
      <c r="J554" s="149"/>
      <c r="K554" s="156"/>
      <c r="L554" s="157"/>
      <c r="M554" s="148"/>
      <c r="N554" s="148"/>
      <c r="O554" s="149"/>
      <c r="P554" s="150"/>
      <c r="Q554" s="149"/>
      <c r="R554" s="130"/>
      <c r="S554" s="149"/>
      <c r="T554" s="149"/>
      <c r="U554" s="149"/>
      <c r="V554" s="47"/>
    </row>
    <row r="555" spans="1:22">
      <c r="A555" s="152"/>
      <c r="B555" s="153"/>
      <c r="C555" s="154"/>
      <c r="D555" s="149"/>
      <c r="E555" s="149"/>
      <c r="F555" s="155"/>
      <c r="G555" s="149"/>
      <c r="H555" s="149"/>
      <c r="I555" s="149"/>
      <c r="J555" s="149"/>
      <c r="K555" s="156"/>
      <c r="L555" s="157"/>
      <c r="M555" s="148"/>
      <c r="N555" s="148"/>
      <c r="O555" s="149"/>
      <c r="P555" s="150"/>
      <c r="Q555" s="149"/>
      <c r="R555" s="130"/>
      <c r="S555" s="149"/>
      <c r="T555" s="149"/>
      <c r="U555" s="149"/>
      <c r="V555" s="47"/>
    </row>
    <row r="556" spans="1:22">
      <c r="A556" s="152"/>
      <c r="B556" s="153"/>
      <c r="C556" s="154"/>
      <c r="D556" s="149"/>
      <c r="E556" s="149"/>
      <c r="F556" s="155"/>
      <c r="G556" s="149"/>
      <c r="H556" s="149"/>
      <c r="I556" s="149"/>
      <c r="J556" s="149"/>
      <c r="K556" s="156"/>
      <c r="L556" s="157"/>
      <c r="M556" s="148"/>
      <c r="N556" s="148"/>
      <c r="O556" s="149"/>
      <c r="P556" s="150"/>
      <c r="Q556" s="149"/>
      <c r="R556" s="130"/>
      <c r="S556" s="149"/>
      <c r="T556" s="149"/>
      <c r="U556" s="149"/>
      <c r="V556" s="47"/>
    </row>
    <row r="557" spans="1:22">
      <c r="A557" s="152"/>
      <c r="B557" s="153"/>
      <c r="C557" s="154"/>
      <c r="D557" s="149"/>
      <c r="E557" s="149"/>
      <c r="F557" s="155"/>
      <c r="G557" s="149"/>
      <c r="H557" s="149"/>
      <c r="I557" s="149"/>
      <c r="J557" s="149"/>
      <c r="K557" s="156"/>
      <c r="L557" s="157"/>
      <c r="M557" s="148"/>
      <c r="N557" s="148"/>
      <c r="O557" s="149"/>
      <c r="P557" s="150"/>
      <c r="Q557" s="149"/>
      <c r="R557" s="130"/>
      <c r="S557" s="149"/>
      <c r="T557" s="149"/>
      <c r="U557" s="149"/>
      <c r="V557" s="47"/>
    </row>
    <row r="558" spans="1:22">
      <c r="A558" s="152"/>
      <c r="B558" s="153"/>
      <c r="C558" s="154"/>
      <c r="D558" s="149"/>
      <c r="E558" s="149"/>
      <c r="F558" s="155"/>
      <c r="G558" s="149"/>
      <c r="H558" s="149"/>
      <c r="I558" s="149"/>
      <c r="J558" s="149"/>
      <c r="K558" s="156"/>
      <c r="L558" s="157"/>
      <c r="M558" s="148"/>
      <c r="N558" s="148"/>
      <c r="O558" s="149"/>
      <c r="P558" s="150"/>
      <c r="Q558" s="149"/>
      <c r="R558" s="130"/>
      <c r="S558" s="149"/>
      <c r="T558" s="149"/>
      <c r="U558" s="149"/>
      <c r="V558" s="47"/>
    </row>
    <row r="559" spans="1:22">
      <c r="A559" s="152"/>
      <c r="B559" s="153"/>
      <c r="C559" s="154"/>
      <c r="D559" s="149"/>
      <c r="E559" s="149"/>
      <c r="F559" s="155"/>
      <c r="G559" s="149"/>
      <c r="H559" s="149"/>
      <c r="I559" s="149"/>
      <c r="J559" s="149"/>
      <c r="K559" s="156"/>
      <c r="L559" s="157"/>
      <c r="M559" s="148"/>
      <c r="N559" s="148"/>
      <c r="O559" s="149"/>
      <c r="P559" s="150"/>
      <c r="Q559" s="149"/>
      <c r="R559" s="130"/>
      <c r="S559" s="149"/>
      <c r="T559" s="149"/>
      <c r="U559" s="149"/>
      <c r="V559" s="47"/>
    </row>
    <row r="560" spans="1:22">
      <c r="A560" s="152"/>
      <c r="B560" s="153"/>
      <c r="C560" s="154"/>
      <c r="D560" s="149"/>
      <c r="E560" s="149"/>
      <c r="F560" s="155"/>
      <c r="G560" s="149"/>
      <c r="H560" s="149"/>
      <c r="I560" s="149"/>
      <c r="J560" s="149"/>
      <c r="K560" s="156"/>
      <c r="L560" s="157"/>
      <c r="M560" s="148"/>
      <c r="N560" s="148"/>
      <c r="O560" s="149"/>
      <c r="P560" s="150"/>
      <c r="Q560" s="149"/>
      <c r="R560" s="130"/>
      <c r="S560" s="149"/>
      <c r="T560" s="149"/>
      <c r="U560" s="149"/>
      <c r="V560" s="47"/>
    </row>
    <row r="561" spans="1:22">
      <c r="A561" s="152"/>
      <c r="B561" s="153"/>
      <c r="C561" s="154"/>
      <c r="D561" s="149"/>
      <c r="E561" s="149"/>
      <c r="F561" s="155"/>
      <c r="G561" s="149"/>
      <c r="H561" s="149"/>
      <c r="I561" s="149"/>
      <c r="J561" s="149"/>
      <c r="K561" s="156"/>
      <c r="L561" s="157"/>
      <c r="M561" s="148"/>
      <c r="N561" s="148"/>
      <c r="O561" s="149"/>
      <c r="P561" s="150"/>
      <c r="Q561" s="149"/>
      <c r="R561" s="130"/>
      <c r="S561" s="149"/>
      <c r="T561" s="149"/>
      <c r="U561" s="149"/>
      <c r="V561" s="47"/>
    </row>
    <row r="562" spans="1:22">
      <c r="A562" s="152"/>
      <c r="B562" s="153"/>
      <c r="C562" s="154"/>
      <c r="D562" s="149"/>
      <c r="E562" s="149"/>
      <c r="F562" s="155"/>
      <c r="G562" s="149"/>
      <c r="H562" s="149"/>
      <c r="I562" s="149"/>
      <c r="J562" s="149"/>
      <c r="K562" s="156"/>
      <c r="L562" s="157"/>
      <c r="M562" s="148"/>
      <c r="N562" s="148"/>
      <c r="O562" s="149"/>
      <c r="P562" s="150"/>
      <c r="Q562" s="149"/>
      <c r="R562" s="130"/>
      <c r="S562" s="149"/>
      <c r="T562" s="149"/>
      <c r="U562" s="149"/>
      <c r="V562" s="47"/>
    </row>
    <row r="563" spans="1:22">
      <c r="A563" s="158"/>
      <c r="B563" s="153"/>
      <c r="C563" s="154"/>
      <c r="D563" s="148"/>
      <c r="E563" s="148"/>
      <c r="F563" s="155"/>
      <c r="G563" s="148"/>
      <c r="H563" s="148"/>
      <c r="I563" s="148"/>
      <c r="J563" s="149"/>
      <c r="K563" s="159"/>
      <c r="L563" s="157"/>
      <c r="M563" s="148"/>
      <c r="N563" s="148"/>
      <c r="O563" s="148"/>
      <c r="P563" s="155"/>
      <c r="Q563" s="148"/>
      <c r="R563" s="129"/>
      <c r="S563" s="148"/>
      <c r="T563" s="148"/>
      <c r="U563" s="148"/>
      <c r="V563" s="47"/>
    </row>
    <row r="564" spans="1:22">
      <c r="A564" s="152"/>
      <c r="B564" s="153"/>
      <c r="C564" s="154"/>
      <c r="D564" s="149"/>
      <c r="E564" s="149"/>
      <c r="F564" s="155"/>
      <c r="G564" s="149"/>
      <c r="H564" s="149"/>
      <c r="I564" s="149"/>
      <c r="J564" s="149"/>
      <c r="K564" s="156"/>
      <c r="L564" s="157"/>
      <c r="M564" s="148"/>
      <c r="N564" s="148"/>
      <c r="O564" s="149"/>
      <c r="P564" s="150"/>
      <c r="Q564" s="149"/>
      <c r="R564" s="130"/>
      <c r="S564" s="149"/>
      <c r="T564" s="149"/>
      <c r="U564" s="149"/>
      <c r="V564" s="47"/>
    </row>
    <row r="565" spans="1:22">
      <c r="A565" s="152"/>
      <c r="B565" s="153"/>
      <c r="C565" s="154"/>
      <c r="D565" s="149"/>
      <c r="E565" s="149"/>
      <c r="F565" s="155"/>
      <c r="G565" s="149"/>
      <c r="H565" s="149"/>
      <c r="I565" s="148"/>
      <c r="J565" s="149"/>
      <c r="K565" s="156"/>
      <c r="L565" s="157"/>
      <c r="M565" s="148"/>
      <c r="N565" s="148"/>
      <c r="O565" s="148"/>
      <c r="P565" s="155"/>
      <c r="Q565" s="148"/>
      <c r="R565" s="130"/>
      <c r="S565" s="148"/>
      <c r="T565" s="149"/>
      <c r="U565" s="149"/>
      <c r="V565" s="47"/>
    </row>
    <row r="566" spans="1:22">
      <c r="A566" s="152"/>
      <c r="B566" s="153"/>
      <c r="C566" s="154"/>
      <c r="D566" s="149"/>
      <c r="E566" s="149"/>
      <c r="F566" s="155"/>
      <c r="G566" s="149"/>
      <c r="H566" s="149"/>
      <c r="I566" s="149"/>
      <c r="J566" s="149"/>
      <c r="K566" s="156"/>
      <c r="L566" s="157"/>
      <c r="M566" s="148"/>
      <c r="N566" s="148"/>
      <c r="O566" s="149"/>
      <c r="P566" s="150"/>
      <c r="Q566" s="149"/>
      <c r="R566" s="130"/>
      <c r="S566" s="149"/>
      <c r="T566" s="149"/>
      <c r="U566" s="149"/>
      <c r="V566" s="47"/>
    </row>
    <row r="567" spans="1:22">
      <c r="A567" s="152"/>
      <c r="B567" s="153"/>
      <c r="C567" s="154"/>
      <c r="D567" s="149"/>
      <c r="E567" s="149"/>
      <c r="F567" s="155"/>
      <c r="G567" s="149"/>
      <c r="H567" s="149"/>
      <c r="I567" s="149"/>
      <c r="J567" s="149"/>
      <c r="K567" s="156"/>
      <c r="L567" s="157"/>
      <c r="M567" s="148"/>
      <c r="N567" s="148"/>
      <c r="O567" s="149"/>
      <c r="P567" s="150"/>
      <c r="Q567" s="149"/>
      <c r="R567" s="130"/>
      <c r="S567" s="149"/>
      <c r="T567" s="149"/>
      <c r="U567" s="149"/>
      <c r="V567" s="47"/>
    </row>
    <row r="568" spans="1:22">
      <c r="A568" s="152"/>
      <c r="B568" s="153"/>
      <c r="C568" s="154"/>
      <c r="D568" s="149"/>
      <c r="E568" s="149"/>
      <c r="F568" s="155"/>
      <c r="G568" s="149"/>
      <c r="H568" s="149"/>
      <c r="I568" s="149"/>
      <c r="J568" s="149"/>
      <c r="K568" s="156"/>
      <c r="L568" s="157"/>
      <c r="M568" s="148"/>
      <c r="N568" s="148"/>
      <c r="O568" s="149"/>
      <c r="P568" s="150"/>
      <c r="Q568" s="149"/>
      <c r="R568" s="130"/>
      <c r="S568" s="149"/>
      <c r="T568" s="149"/>
      <c r="U568" s="149"/>
      <c r="V568" s="47"/>
    </row>
    <row r="569" spans="1:22">
      <c r="A569" s="160"/>
      <c r="B569" s="153"/>
      <c r="C569" s="154"/>
      <c r="D569" s="149"/>
      <c r="E569" s="149"/>
      <c r="F569" s="155"/>
      <c r="G569" s="149"/>
      <c r="H569" s="149"/>
      <c r="I569" s="149"/>
      <c r="J569" s="149"/>
      <c r="K569" s="156"/>
      <c r="L569" s="157"/>
      <c r="M569" s="148"/>
      <c r="N569" s="148"/>
      <c r="O569" s="148"/>
      <c r="P569" s="155"/>
      <c r="Q569" s="148"/>
      <c r="R569" s="130"/>
      <c r="S569" s="148"/>
      <c r="T569" s="149"/>
      <c r="U569" s="149"/>
      <c r="V569" s="47"/>
    </row>
    <row r="570" spans="1:22">
      <c r="A570" s="161"/>
      <c r="B570" s="153"/>
      <c r="C570" s="100"/>
      <c r="D570" s="162"/>
      <c r="E570" s="162"/>
      <c r="F570" s="163"/>
      <c r="G570" s="162"/>
      <c r="H570" s="162"/>
      <c r="I570" s="162"/>
      <c r="J570" s="162"/>
      <c r="K570" s="164"/>
      <c r="L570" s="165"/>
      <c r="M570" s="168"/>
      <c r="N570" s="168"/>
      <c r="O570" s="162"/>
      <c r="P570" s="169"/>
      <c r="Q570" s="162"/>
      <c r="R570" s="162"/>
      <c r="S570" s="162"/>
      <c r="T570" s="162"/>
      <c r="U570" s="162"/>
      <c r="V570" s="47"/>
    </row>
    <row r="571" spans="1:22">
      <c r="A571" s="152"/>
      <c r="B571" s="153"/>
      <c r="C571" s="154"/>
      <c r="D571" s="149"/>
      <c r="E571" s="149"/>
      <c r="F571" s="155"/>
      <c r="G571" s="149"/>
      <c r="H571" s="149"/>
      <c r="I571" s="149"/>
      <c r="J571" s="149"/>
      <c r="K571" s="156"/>
      <c r="L571" s="157"/>
      <c r="M571" s="148"/>
      <c r="N571" s="148"/>
      <c r="O571" s="149"/>
      <c r="P571" s="150"/>
      <c r="Q571" s="149"/>
      <c r="R571" s="130"/>
      <c r="S571" s="149"/>
      <c r="T571" s="149"/>
      <c r="U571" s="149"/>
      <c r="V571" s="47"/>
    </row>
    <row r="572" spans="1:22">
      <c r="A572" s="152"/>
      <c r="B572" s="153"/>
      <c r="C572" s="154"/>
      <c r="D572" s="149"/>
      <c r="E572" s="149"/>
      <c r="F572" s="155"/>
      <c r="G572" s="149"/>
      <c r="H572" s="149"/>
      <c r="I572" s="149"/>
      <c r="J572" s="149"/>
      <c r="K572" s="156"/>
      <c r="L572" s="157"/>
      <c r="M572" s="148"/>
      <c r="N572" s="148"/>
      <c r="O572" s="149"/>
      <c r="P572" s="150"/>
      <c r="Q572" s="149"/>
      <c r="R572" s="130"/>
      <c r="S572" s="149"/>
      <c r="T572" s="149"/>
      <c r="U572" s="149"/>
      <c r="V572" s="47"/>
    </row>
    <row r="573" spans="1:22">
      <c r="A573" s="158"/>
      <c r="B573" s="153"/>
      <c r="C573" s="154"/>
      <c r="D573" s="148"/>
      <c r="E573" s="148"/>
      <c r="F573" s="155"/>
      <c r="G573" s="148"/>
      <c r="H573" s="148"/>
      <c r="I573" s="148"/>
      <c r="J573" s="148"/>
      <c r="K573" s="159"/>
      <c r="L573" s="157"/>
      <c r="M573" s="148"/>
      <c r="N573" s="148"/>
      <c r="O573" s="148"/>
      <c r="P573" s="155"/>
      <c r="Q573" s="148"/>
      <c r="R573" s="129"/>
      <c r="S573" s="148"/>
      <c r="T573" s="148"/>
      <c r="U573" s="159"/>
      <c r="V573" s="47"/>
    </row>
    <row r="574" spans="1:22">
      <c r="A574" s="152"/>
      <c r="B574" s="153"/>
      <c r="C574" s="154"/>
      <c r="D574" s="149"/>
      <c r="E574" s="149"/>
      <c r="F574" s="155"/>
      <c r="G574" s="149"/>
      <c r="H574" s="149"/>
      <c r="I574" s="149"/>
      <c r="J574" s="149"/>
      <c r="K574" s="156"/>
      <c r="L574" s="157"/>
      <c r="M574" s="148"/>
      <c r="N574" s="148"/>
      <c r="O574" s="149"/>
      <c r="P574" s="150"/>
      <c r="Q574" s="149"/>
      <c r="R574" s="130"/>
      <c r="S574" s="149"/>
      <c r="T574" s="149"/>
      <c r="U574" s="149"/>
      <c r="V574" s="47"/>
    </row>
    <row r="575" spans="1:22">
      <c r="A575" s="152"/>
      <c r="B575" s="153"/>
      <c r="C575" s="154"/>
      <c r="D575" s="149"/>
      <c r="E575" s="149"/>
      <c r="F575" s="155"/>
      <c r="G575" s="149"/>
      <c r="H575" s="149"/>
      <c r="I575" s="149"/>
      <c r="J575" s="149"/>
      <c r="K575" s="156"/>
      <c r="L575" s="157"/>
      <c r="M575" s="148"/>
      <c r="N575" s="148"/>
      <c r="O575" s="149"/>
      <c r="P575" s="150"/>
      <c r="Q575" s="149"/>
      <c r="R575" s="130"/>
      <c r="S575" s="149"/>
      <c r="T575" s="149"/>
      <c r="U575" s="149"/>
      <c r="V575" s="47"/>
    </row>
    <row r="576" spans="1:22">
      <c r="A576" s="152"/>
      <c r="B576" s="153"/>
      <c r="C576" s="154"/>
      <c r="D576" s="149"/>
      <c r="E576" s="149"/>
      <c r="F576" s="155"/>
      <c r="G576" s="149"/>
      <c r="H576" s="149"/>
      <c r="I576" s="149"/>
      <c r="J576" s="149"/>
      <c r="K576" s="156"/>
      <c r="L576" s="157"/>
      <c r="M576" s="148"/>
      <c r="N576" s="148"/>
      <c r="O576" s="149"/>
      <c r="P576" s="150"/>
      <c r="Q576" s="149"/>
      <c r="R576" s="130"/>
      <c r="S576" s="149"/>
      <c r="T576" s="149"/>
      <c r="U576" s="149"/>
      <c r="V576" s="47"/>
    </row>
    <row r="577" spans="1:22">
      <c r="A577" s="152"/>
      <c r="B577" s="153"/>
      <c r="C577" s="154"/>
      <c r="D577" s="149"/>
      <c r="E577" s="149"/>
      <c r="F577" s="155"/>
      <c r="G577" s="149"/>
      <c r="H577" s="149"/>
      <c r="I577" s="149"/>
      <c r="J577" s="149"/>
      <c r="K577" s="156"/>
      <c r="L577" s="157"/>
      <c r="M577" s="148"/>
      <c r="N577" s="148"/>
      <c r="O577" s="149"/>
      <c r="P577" s="150"/>
      <c r="Q577" s="149"/>
      <c r="R577" s="130"/>
      <c r="S577" s="149"/>
      <c r="T577" s="149"/>
      <c r="U577" s="149"/>
      <c r="V577" s="47"/>
    </row>
    <row r="578" spans="1:22">
      <c r="A578" s="158"/>
      <c r="B578" s="153"/>
      <c r="C578" s="154"/>
      <c r="D578" s="148"/>
      <c r="E578" s="148"/>
      <c r="F578" s="155"/>
      <c r="G578" s="148"/>
      <c r="H578" s="148"/>
      <c r="I578" s="148"/>
      <c r="J578" s="148"/>
      <c r="K578" s="159"/>
      <c r="L578" s="157"/>
      <c r="M578" s="148"/>
      <c r="N578" s="148"/>
      <c r="O578" s="148"/>
      <c r="P578" s="155"/>
      <c r="Q578" s="148"/>
      <c r="R578" s="129"/>
      <c r="S578" s="148"/>
      <c r="T578" s="148"/>
      <c r="U578" s="148"/>
      <c r="V578" s="47"/>
    </row>
    <row r="579" spans="1:22">
      <c r="A579" s="152"/>
      <c r="B579" s="153"/>
      <c r="C579" s="154"/>
      <c r="D579" s="149"/>
      <c r="E579" s="149"/>
      <c r="F579" s="155"/>
      <c r="G579" s="149"/>
      <c r="H579" s="149"/>
      <c r="I579" s="149"/>
      <c r="J579" s="149"/>
      <c r="K579" s="156"/>
      <c r="L579" s="157"/>
      <c r="M579" s="148"/>
      <c r="N579" s="148"/>
      <c r="O579" s="149"/>
      <c r="P579" s="150"/>
      <c r="Q579" s="149"/>
      <c r="R579" s="130"/>
      <c r="S579" s="149"/>
      <c r="T579" s="149"/>
      <c r="U579" s="149"/>
      <c r="V579" s="47"/>
    </row>
    <row r="580" spans="1:22">
      <c r="A580" s="152"/>
      <c r="B580" s="153"/>
      <c r="C580" s="154"/>
      <c r="D580" s="149"/>
      <c r="E580" s="149"/>
      <c r="F580" s="155"/>
      <c r="G580" s="149"/>
      <c r="H580" s="149"/>
      <c r="I580" s="149"/>
      <c r="J580" s="149"/>
      <c r="K580" s="156"/>
      <c r="L580" s="157"/>
      <c r="M580" s="148"/>
      <c r="N580" s="148"/>
      <c r="O580" s="149"/>
      <c r="P580" s="150"/>
      <c r="Q580" s="149"/>
      <c r="R580" s="130"/>
      <c r="S580" s="149"/>
      <c r="T580" s="149"/>
      <c r="U580" s="149"/>
      <c r="V580" s="47"/>
    </row>
    <row r="581" spans="1:22">
      <c r="A581" s="152"/>
      <c r="B581" s="153"/>
      <c r="C581" s="154"/>
      <c r="D581" s="149"/>
      <c r="E581" s="149"/>
      <c r="F581" s="155"/>
      <c r="G581" s="149"/>
      <c r="H581" s="149"/>
      <c r="I581" s="149"/>
      <c r="J581" s="149"/>
      <c r="K581" s="156"/>
      <c r="L581" s="157"/>
      <c r="M581" s="148"/>
      <c r="N581" s="148"/>
      <c r="O581" s="149"/>
      <c r="P581" s="150"/>
      <c r="Q581" s="149"/>
      <c r="R581" s="130"/>
      <c r="S581" s="149"/>
      <c r="T581" s="149"/>
      <c r="U581" s="149"/>
      <c r="V581" s="47"/>
    </row>
    <row r="582" spans="1:22">
      <c r="A582" s="152"/>
      <c r="B582" s="153"/>
      <c r="C582" s="154"/>
      <c r="D582" s="149"/>
      <c r="E582" s="149"/>
      <c r="F582" s="155"/>
      <c r="G582" s="149"/>
      <c r="H582" s="149"/>
      <c r="I582" s="149"/>
      <c r="J582" s="149"/>
      <c r="K582" s="156"/>
      <c r="L582" s="157"/>
      <c r="M582" s="148"/>
      <c r="N582" s="148"/>
      <c r="O582" s="149"/>
      <c r="P582" s="150"/>
      <c r="Q582" s="149"/>
      <c r="R582" s="130"/>
      <c r="S582" s="149"/>
      <c r="T582" s="149"/>
      <c r="U582" s="149"/>
      <c r="V582" s="47"/>
    </row>
    <row r="583" spans="1:22">
      <c r="A583" s="152"/>
      <c r="B583" s="153"/>
      <c r="C583" s="154"/>
      <c r="D583" s="149"/>
      <c r="E583" s="149"/>
      <c r="F583" s="155"/>
      <c r="G583" s="149"/>
      <c r="H583" s="149"/>
      <c r="I583" s="149"/>
      <c r="J583" s="149"/>
      <c r="K583" s="156"/>
      <c r="L583" s="157"/>
      <c r="M583" s="148"/>
      <c r="N583" s="148"/>
      <c r="O583" s="149"/>
      <c r="P583" s="150"/>
      <c r="Q583" s="149"/>
      <c r="R583" s="130"/>
      <c r="S583" s="149"/>
      <c r="T583" s="149"/>
      <c r="U583" s="149"/>
      <c r="V583" s="47"/>
    </row>
    <row r="584" spans="1:22">
      <c r="A584" s="152"/>
      <c r="B584" s="153"/>
      <c r="C584" s="154"/>
      <c r="D584" s="149"/>
      <c r="E584" s="149"/>
      <c r="F584" s="155"/>
      <c r="G584" s="149"/>
      <c r="H584" s="149"/>
      <c r="I584" s="149"/>
      <c r="J584" s="149"/>
      <c r="K584" s="156"/>
      <c r="L584" s="157"/>
      <c r="M584" s="148"/>
      <c r="N584" s="148"/>
      <c r="O584" s="149"/>
      <c r="P584" s="150"/>
      <c r="Q584" s="149"/>
      <c r="R584" s="130"/>
      <c r="S584" s="149"/>
      <c r="T584" s="149"/>
      <c r="U584" s="149"/>
      <c r="V584" s="47"/>
    </row>
    <row r="585" spans="1:22">
      <c r="A585" s="152"/>
      <c r="B585" s="153"/>
      <c r="C585" s="154"/>
      <c r="D585" s="149"/>
      <c r="E585" s="149"/>
      <c r="F585" s="155"/>
      <c r="G585" s="149"/>
      <c r="H585" s="149"/>
      <c r="I585" s="149"/>
      <c r="J585" s="149"/>
      <c r="K585" s="156"/>
      <c r="L585" s="157"/>
      <c r="M585" s="148"/>
      <c r="N585" s="148"/>
      <c r="O585" s="149"/>
      <c r="P585" s="150"/>
      <c r="Q585" s="149"/>
      <c r="R585" s="130"/>
      <c r="S585" s="149"/>
      <c r="T585" s="149"/>
      <c r="U585" s="149"/>
      <c r="V585" s="47"/>
    </row>
    <row r="586" spans="1:22">
      <c r="A586" s="152"/>
      <c r="B586" s="153"/>
      <c r="C586" s="154"/>
      <c r="D586" s="149"/>
      <c r="E586" s="149"/>
      <c r="F586" s="155"/>
      <c r="G586" s="149"/>
      <c r="H586" s="149"/>
      <c r="I586" s="149"/>
      <c r="J586" s="149"/>
      <c r="K586" s="156"/>
      <c r="L586" s="157"/>
      <c r="M586" s="148"/>
      <c r="N586" s="148"/>
      <c r="O586" s="149"/>
      <c r="P586" s="150"/>
      <c r="Q586" s="149"/>
      <c r="R586" s="130"/>
      <c r="S586" s="149"/>
      <c r="T586" s="149"/>
      <c r="U586" s="149"/>
      <c r="V586" s="47"/>
    </row>
    <row r="587" spans="1:22">
      <c r="A587" s="152"/>
      <c r="B587" s="153"/>
      <c r="C587" s="154"/>
      <c r="D587" s="149"/>
      <c r="E587" s="149"/>
      <c r="F587" s="155"/>
      <c r="G587" s="149"/>
      <c r="H587" s="149"/>
      <c r="I587" s="149"/>
      <c r="J587" s="149"/>
      <c r="K587" s="156"/>
      <c r="L587" s="157"/>
      <c r="M587" s="148"/>
      <c r="N587" s="148"/>
      <c r="O587" s="149"/>
      <c r="P587" s="150"/>
      <c r="Q587" s="149"/>
      <c r="R587" s="130"/>
      <c r="S587" s="149"/>
      <c r="T587" s="149"/>
      <c r="U587" s="149"/>
      <c r="V587" s="47"/>
    </row>
    <row r="588" spans="1:22">
      <c r="A588" s="152"/>
      <c r="B588" s="153"/>
      <c r="C588" s="154"/>
      <c r="D588" s="149"/>
      <c r="E588" s="149"/>
      <c r="F588" s="155"/>
      <c r="G588" s="149"/>
      <c r="H588" s="149"/>
      <c r="I588" s="149"/>
      <c r="J588" s="149"/>
      <c r="K588" s="156"/>
      <c r="L588" s="157"/>
      <c r="M588" s="148"/>
      <c r="N588" s="148"/>
      <c r="O588" s="149"/>
      <c r="P588" s="150"/>
      <c r="Q588" s="149"/>
      <c r="R588" s="130"/>
      <c r="S588" s="149"/>
      <c r="T588" s="149"/>
      <c r="U588" s="149"/>
      <c r="V588" s="47"/>
    </row>
    <row r="589" spans="1:22">
      <c r="A589" s="152"/>
      <c r="B589" s="153"/>
      <c r="C589" s="154"/>
      <c r="D589" s="149"/>
      <c r="E589" s="149"/>
      <c r="F589" s="155"/>
      <c r="G589" s="149"/>
      <c r="H589" s="149"/>
      <c r="I589" s="149"/>
      <c r="J589" s="149"/>
      <c r="K589" s="156"/>
      <c r="L589" s="157"/>
      <c r="M589" s="148"/>
      <c r="N589" s="148"/>
      <c r="O589" s="149"/>
      <c r="P589" s="150"/>
      <c r="Q589" s="149"/>
      <c r="R589" s="130"/>
      <c r="S589" s="149"/>
      <c r="T589" s="149"/>
      <c r="U589" s="149"/>
      <c r="V589" s="47"/>
    </row>
    <row r="590" spans="1:22">
      <c r="A590" s="152"/>
      <c r="B590" s="153"/>
      <c r="C590" s="154"/>
      <c r="D590" s="149"/>
      <c r="E590" s="149"/>
      <c r="F590" s="155"/>
      <c r="G590" s="149"/>
      <c r="H590" s="149"/>
      <c r="I590" s="149"/>
      <c r="J590" s="149"/>
      <c r="K590" s="156"/>
      <c r="L590" s="157"/>
      <c r="M590" s="148"/>
      <c r="N590" s="148"/>
      <c r="O590" s="149"/>
      <c r="P590" s="150"/>
      <c r="Q590" s="149"/>
      <c r="R590" s="130"/>
      <c r="S590" s="149"/>
      <c r="T590" s="149"/>
      <c r="U590" s="149"/>
      <c r="V590" s="47"/>
    </row>
    <row r="591" spans="1:22">
      <c r="A591" s="158"/>
      <c r="B591" s="153"/>
      <c r="C591" s="154"/>
      <c r="D591" s="148"/>
      <c r="E591" s="148"/>
      <c r="F591" s="155"/>
      <c r="G591" s="148"/>
      <c r="H591" s="148"/>
      <c r="I591" s="148"/>
      <c r="J591" s="149"/>
      <c r="K591" s="159"/>
      <c r="L591" s="157"/>
      <c r="M591" s="148"/>
      <c r="N591" s="148"/>
      <c r="O591" s="148"/>
      <c r="P591" s="155"/>
      <c r="Q591" s="148"/>
      <c r="R591" s="129"/>
      <c r="S591" s="148"/>
      <c r="T591" s="148"/>
      <c r="U591" s="148"/>
      <c r="V591" s="47"/>
    </row>
    <row r="592" spans="1:22">
      <c r="A592" s="152"/>
      <c r="B592" s="153"/>
      <c r="C592" s="154"/>
      <c r="D592" s="149"/>
      <c r="E592" s="149"/>
      <c r="F592" s="155"/>
      <c r="G592" s="149"/>
      <c r="H592" s="149"/>
      <c r="I592" s="149"/>
      <c r="J592" s="149"/>
      <c r="K592" s="156"/>
      <c r="L592" s="157"/>
      <c r="M592" s="148"/>
      <c r="N592" s="148"/>
      <c r="O592" s="149"/>
      <c r="P592" s="150"/>
      <c r="Q592" s="149"/>
      <c r="R592" s="130"/>
      <c r="S592" s="149"/>
      <c r="T592" s="149"/>
      <c r="U592" s="149"/>
      <c r="V592" s="47"/>
    </row>
    <row r="593" spans="1:22">
      <c r="A593" s="152"/>
      <c r="B593" s="153"/>
      <c r="C593" s="154"/>
      <c r="D593" s="149"/>
      <c r="E593" s="149"/>
      <c r="F593" s="155"/>
      <c r="G593" s="149"/>
      <c r="H593" s="149"/>
      <c r="I593" s="148"/>
      <c r="J593" s="149"/>
      <c r="K593" s="156"/>
      <c r="L593" s="157"/>
      <c r="M593" s="148"/>
      <c r="N593" s="148"/>
      <c r="O593" s="148"/>
      <c r="P593" s="155"/>
      <c r="Q593" s="148"/>
      <c r="R593" s="130"/>
      <c r="S593" s="148"/>
      <c r="T593" s="149"/>
      <c r="U593" s="149"/>
      <c r="V593" s="47"/>
    </row>
    <row r="594" spans="1:22">
      <c r="A594" s="152"/>
      <c r="B594" s="153"/>
      <c r="C594" s="154"/>
      <c r="D594" s="149"/>
      <c r="E594" s="149"/>
      <c r="F594" s="155"/>
      <c r="G594" s="149"/>
      <c r="H594" s="149"/>
      <c r="I594" s="149"/>
      <c r="J594" s="149"/>
      <c r="K594" s="156"/>
      <c r="L594" s="157"/>
      <c r="M594" s="148"/>
      <c r="N594" s="148"/>
      <c r="O594" s="149"/>
      <c r="P594" s="150"/>
      <c r="Q594" s="149"/>
      <c r="R594" s="130"/>
      <c r="S594" s="149"/>
      <c r="T594" s="149"/>
      <c r="U594" s="149"/>
      <c r="V594" s="47"/>
    </row>
    <row r="595" spans="1:22">
      <c r="A595" s="152"/>
      <c r="B595" s="153"/>
      <c r="C595" s="154"/>
      <c r="D595" s="149"/>
      <c r="E595" s="149"/>
      <c r="F595" s="155"/>
      <c r="G595" s="149"/>
      <c r="H595" s="149"/>
      <c r="I595" s="149"/>
      <c r="J595" s="149"/>
      <c r="K595" s="156"/>
      <c r="L595" s="157"/>
      <c r="M595" s="148"/>
      <c r="N595" s="148"/>
      <c r="O595" s="149"/>
      <c r="P595" s="150"/>
      <c r="Q595" s="149"/>
      <c r="R595" s="130"/>
      <c r="S595" s="149"/>
      <c r="T595" s="149"/>
      <c r="U595" s="149"/>
      <c r="V595" s="47"/>
    </row>
    <row r="596" spans="1:22">
      <c r="A596" s="152"/>
      <c r="B596" s="153"/>
      <c r="C596" s="154"/>
      <c r="D596" s="149"/>
      <c r="E596" s="149"/>
      <c r="F596" s="155"/>
      <c r="G596" s="149"/>
      <c r="H596" s="149"/>
      <c r="I596" s="149"/>
      <c r="J596" s="149"/>
      <c r="K596" s="156"/>
      <c r="L596" s="157"/>
      <c r="M596" s="148"/>
      <c r="N596" s="148"/>
      <c r="O596" s="149"/>
      <c r="P596" s="150"/>
      <c r="Q596" s="149"/>
      <c r="R596" s="130"/>
      <c r="S596" s="149"/>
      <c r="T596" s="149"/>
      <c r="U596" s="149"/>
      <c r="V596" s="47"/>
    </row>
    <row r="597" spans="1:22">
      <c r="A597" s="160"/>
      <c r="B597" s="153"/>
      <c r="C597" s="154"/>
      <c r="D597" s="149"/>
      <c r="E597" s="149"/>
      <c r="F597" s="155"/>
      <c r="G597" s="149"/>
      <c r="H597" s="149"/>
      <c r="I597" s="149"/>
      <c r="J597" s="149"/>
      <c r="K597" s="156"/>
      <c r="L597" s="157"/>
      <c r="M597" s="148"/>
      <c r="N597" s="148"/>
      <c r="O597" s="148"/>
      <c r="P597" s="155"/>
      <c r="Q597" s="148"/>
      <c r="R597" s="130"/>
      <c r="S597" s="148"/>
      <c r="T597" s="149"/>
      <c r="U597" s="149"/>
      <c r="V597" s="47"/>
    </row>
    <row r="598" spans="1:22">
      <c r="A598" s="161"/>
      <c r="B598" s="153"/>
      <c r="C598" s="100"/>
      <c r="D598" s="162"/>
      <c r="E598" s="162"/>
      <c r="F598" s="163"/>
      <c r="G598" s="162"/>
      <c r="H598" s="162"/>
      <c r="I598" s="162"/>
      <c r="J598" s="162"/>
      <c r="K598" s="164"/>
      <c r="L598" s="165"/>
      <c r="M598" s="168"/>
      <c r="N598" s="168"/>
      <c r="O598" s="162"/>
      <c r="P598" s="169"/>
      <c r="Q598" s="162"/>
      <c r="R598" s="162"/>
      <c r="S598" s="162"/>
      <c r="T598" s="162"/>
      <c r="U598" s="162"/>
      <c r="V598" s="47"/>
    </row>
    <row r="599" spans="1:22">
      <c r="A599" s="152"/>
      <c r="B599" s="153"/>
      <c r="C599" s="154"/>
      <c r="D599" s="149"/>
      <c r="E599" s="149"/>
      <c r="F599" s="155"/>
      <c r="G599" s="149"/>
      <c r="H599" s="149"/>
      <c r="I599" s="149"/>
      <c r="J599" s="149"/>
      <c r="K599" s="156"/>
      <c r="L599" s="157"/>
      <c r="M599" s="148"/>
      <c r="N599" s="148"/>
      <c r="O599" s="149"/>
      <c r="P599" s="150"/>
      <c r="Q599" s="149"/>
      <c r="R599" s="130"/>
      <c r="S599" s="149"/>
      <c r="T599" s="149"/>
      <c r="U599" s="149"/>
      <c r="V599" s="47"/>
    </row>
    <row r="600" spans="1:22">
      <c r="A600" s="152"/>
      <c r="B600" s="153"/>
      <c r="C600" s="154"/>
      <c r="D600" s="149"/>
      <c r="E600" s="149"/>
      <c r="F600" s="155"/>
      <c r="G600" s="149"/>
      <c r="H600" s="149"/>
      <c r="I600" s="149"/>
      <c r="J600" s="149"/>
      <c r="K600" s="156"/>
      <c r="L600" s="157"/>
      <c r="M600" s="148"/>
      <c r="N600" s="148"/>
      <c r="O600" s="149"/>
      <c r="P600" s="150"/>
      <c r="Q600" s="149"/>
      <c r="R600" s="130"/>
      <c r="S600" s="149"/>
      <c r="T600" s="149"/>
      <c r="U600" s="149"/>
      <c r="V600" s="47"/>
    </row>
    <row r="601" spans="1:22">
      <c r="A601" s="158"/>
      <c r="B601" s="153"/>
      <c r="C601" s="154"/>
      <c r="D601" s="148"/>
      <c r="E601" s="148"/>
      <c r="F601" s="155"/>
      <c r="G601" s="148"/>
      <c r="H601" s="148"/>
      <c r="I601" s="148"/>
      <c r="J601" s="148"/>
      <c r="K601" s="159"/>
      <c r="L601" s="157"/>
      <c r="M601" s="148"/>
      <c r="N601" s="148"/>
      <c r="O601" s="148"/>
      <c r="P601" s="155"/>
      <c r="Q601" s="148"/>
      <c r="R601" s="129"/>
      <c r="S601" s="148"/>
      <c r="T601" s="148"/>
      <c r="U601" s="159"/>
      <c r="V601" s="47"/>
    </row>
    <row r="602" spans="1:22">
      <c r="A602" s="152"/>
      <c r="B602" s="153"/>
      <c r="C602" s="154"/>
      <c r="D602" s="149"/>
      <c r="E602" s="149"/>
      <c r="F602" s="155"/>
      <c r="G602" s="149"/>
      <c r="H602" s="149"/>
      <c r="I602" s="149"/>
      <c r="J602" s="149"/>
      <c r="K602" s="156"/>
      <c r="L602" s="157"/>
      <c r="M602" s="148"/>
      <c r="N602" s="148"/>
      <c r="O602" s="149"/>
      <c r="P602" s="150"/>
      <c r="Q602" s="149"/>
      <c r="R602" s="130"/>
      <c r="S602" s="149"/>
      <c r="T602" s="149"/>
      <c r="U602" s="149"/>
      <c r="V602" s="47"/>
    </row>
    <row r="603" spans="1:22">
      <c r="A603" s="152"/>
      <c r="B603" s="153"/>
      <c r="C603" s="154"/>
      <c r="D603" s="149"/>
      <c r="E603" s="149"/>
      <c r="F603" s="155"/>
      <c r="G603" s="149"/>
      <c r="H603" s="149"/>
      <c r="I603" s="149"/>
      <c r="J603" s="149"/>
      <c r="K603" s="156"/>
      <c r="L603" s="157"/>
      <c r="M603" s="148"/>
      <c r="N603" s="148"/>
      <c r="O603" s="149"/>
      <c r="P603" s="150"/>
      <c r="Q603" s="149"/>
      <c r="R603" s="130"/>
      <c r="S603" s="149"/>
      <c r="T603" s="149"/>
      <c r="U603" s="149"/>
      <c r="V603" s="47"/>
    </row>
    <row r="604" spans="1:22">
      <c r="A604" s="152"/>
      <c r="B604" s="153"/>
      <c r="C604" s="154"/>
      <c r="D604" s="149"/>
      <c r="E604" s="149"/>
      <c r="F604" s="155"/>
      <c r="G604" s="149"/>
      <c r="H604" s="149"/>
      <c r="I604" s="149"/>
      <c r="J604" s="149"/>
      <c r="K604" s="156"/>
      <c r="L604" s="157"/>
      <c r="M604" s="148"/>
      <c r="N604" s="148"/>
      <c r="O604" s="149"/>
      <c r="P604" s="150"/>
      <c r="Q604" s="149"/>
      <c r="R604" s="130"/>
      <c r="S604" s="149"/>
      <c r="T604" s="149"/>
      <c r="U604" s="149"/>
      <c r="V604" s="47"/>
    </row>
    <row r="605" spans="1:22">
      <c r="A605" s="152"/>
      <c r="B605" s="153"/>
      <c r="C605" s="154"/>
      <c r="D605" s="149"/>
      <c r="E605" s="149"/>
      <c r="F605" s="155"/>
      <c r="G605" s="149"/>
      <c r="H605" s="149"/>
      <c r="I605" s="149"/>
      <c r="J605" s="149"/>
      <c r="K605" s="156"/>
      <c r="L605" s="157"/>
      <c r="M605" s="148"/>
      <c r="N605" s="148"/>
      <c r="O605" s="149"/>
      <c r="P605" s="150"/>
      <c r="Q605" s="149"/>
      <c r="R605" s="130"/>
      <c r="S605" s="149"/>
      <c r="T605" s="149"/>
      <c r="U605" s="149"/>
      <c r="V605" s="47"/>
    </row>
    <row r="606" spans="1:22">
      <c r="A606" s="158"/>
      <c r="B606" s="153"/>
      <c r="C606" s="154"/>
      <c r="D606" s="148"/>
      <c r="E606" s="148"/>
      <c r="F606" s="155"/>
      <c r="G606" s="148"/>
      <c r="H606" s="148"/>
      <c r="I606" s="148"/>
      <c r="J606" s="148"/>
      <c r="K606" s="159"/>
      <c r="L606" s="157"/>
      <c r="M606" s="148"/>
      <c r="N606" s="148"/>
      <c r="O606" s="148"/>
      <c r="P606" s="155"/>
      <c r="Q606" s="148"/>
      <c r="R606" s="129"/>
      <c r="S606" s="148"/>
      <c r="T606" s="148"/>
      <c r="U606" s="148"/>
      <c r="V606" s="47"/>
    </row>
    <row r="607" spans="1:22">
      <c r="A607" s="152"/>
      <c r="B607" s="153"/>
      <c r="C607" s="154"/>
      <c r="D607" s="149"/>
      <c r="E607" s="149"/>
      <c r="F607" s="155"/>
      <c r="G607" s="149"/>
      <c r="H607" s="149"/>
      <c r="I607" s="149"/>
      <c r="J607" s="149"/>
      <c r="K607" s="156"/>
      <c r="L607" s="157"/>
      <c r="M607" s="148"/>
      <c r="N607" s="148"/>
      <c r="O607" s="149"/>
      <c r="P607" s="150"/>
      <c r="Q607" s="149"/>
      <c r="R607" s="130"/>
      <c r="S607" s="149"/>
      <c r="T607" s="149"/>
      <c r="U607" s="149"/>
      <c r="V607" s="47"/>
    </row>
    <row r="608" spans="1:22">
      <c r="A608" s="152"/>
      <c r="B608" s="153"/>
      <c r="C608" s="154"/>
      <c r="D608" s="149"/>
      <c r="E608" s="149"/>
      <c r="F608" s="155"/>
      <c r="G608" s="149"/>
      <c r="H608" s="149"/>
      <c r="I608" s="149"/>
      <c r="J608" s="149"/>
      <c r="K608" s="156"/>
      <c r="L608" s="157"/>
      <c r="M608" s="148"/>
      <c r="N608" s="148"/>
      <c r="O608" s="149"/>
      <c r="P608" s="150"/>
      <c r="Q608" s="149"/>
      <c r="R608" s="130"/>
      <c r="S608" s="149"/>
      <c r="T608" s="149"/>
      <c r="U608" s="149"/>
      <c r="V608" s="47"/>
    </row>
    <row r="609" spans="1:22">
      <c r="A609" s="152"/>
      <c r="B609" s="153"/>
      <c r="C609" s="154"/>
      <c r="D609" s="149"/>
      <c r="E609" s="149"/>
      <c r="F609" s="155"/>
      <c r="G609" s="149"/>
      <c r="H609" s="149"/>
      <c r="I609" s="149"/>
      <c r="J609" s="149"/>
      <c r="K609" s="156"/>
      <c r="L609" s="157"/>
      <c r="M609" s="148"/>
      <c r="N609" s="148"/>
      <c r="O609" s="149"/>
      <c r="P609" s="150"/>
      <c r="Q609" s="149"/>
      <c r="R609" s="130"/>
      <c r="S609" s="149"/>
      <c r="T609" s="149"/>
      <c r="U609" s="149"/>
      <c r="V609" s="47"/>
    </row>
    <row r="610" spans="1:22">
      <c r="A610" s="152"/>
      <c r="B610" s="153"/>
      <c r="C610" s="154"/>
      <c r="D610" s="149"/>
      <c r="E610" s="149"/>
      <c r="F610" s="155"/>
      <c r="G610" s="149"/>
      <c r="H610" s="149"/>
      <c r="I610" s="149"/>
      <c r="J610" s="149"/>
      <c r="K610" s="156"/>
      <c r="L610" s="157"/>
      <c r="M610" s="148"/>
      <c r="N610" s="148"/>
      <c r="O610" s="149"/>
      <c r="P610" s="150"/>
      <c r="Q610" s="149"/>
      <c r="R610" s="130"/>
      <c r="S610" s="149"/>
      <c r="T610" s="149"/>
      <c r="U610" s="149"/>
      <c r="V610" s="47"/>
    </row>
    <row r="611" spans="1:22">
      <c r="A611" s="152"/>
      <c r="B611" s="153"/>
      <c r="C611" s="154"/>
      <c r="D611" s="149"/>
      <c r="E611" s="149"/>
      <c r="F611" s="155"/>
      <c r="G611" s="149"/>
      <c r="H611" s="149"/>
      <c r="I611" s="149"/>
      <c r="J611" s="149"/>
      <c r="K611" s="156"/>
      <c r="L611" s="157"/>
      <c r="M611" s="148"/>
      <c r="N611" s="148"/>
      <c r="O611" s="149"/>
      <c r="P611" s="150"/>
      <c r="Q611" s="149"/>
      <c r="R611" s="130"/>
      <c r="S611" s="149"/>
      <c r="T611" s="149"/>
      <c r="U611" s="149"/>
      <c r="V611" s="47"/>
    </row>
    <row r="612" spans="1:22">
      <c r="A612" s="152"/>
      <c r="B612" s="153"/>
      <c r="C612" s="154"/>
      <c r="D612" s="149"/>
      <c r="E612" s="149"/>
      <c r="F612" s="155"/>
      <c r="G612" s="149"/>
      <c r="H612" s="149"/>
      <c r="I612" s="149"/>
      <c r="J612" s="149"/>
      <c r="K612" s="156"/>
      <c r="L612" s="157"/>
      <c r="M612" s="148"/>
      <c r="N612" s="148"/>
      <c r="O612" s="149"/>
      <c r="P612" s="150"/>
      <c r="Q612" s="149"/>
      <c r="R612" s="130"/>
      <c r="S612" s="149"/>
      <c r="T612" s="149"/>
      <c r="U612" s="149"/>
      <c r="V612" s="47"/>
    </row>
    <row r="613" spans="1:22">
      <c r="A613" s="152"/>
      <c r="B613" s="153"/>
      <c r="C613" s="154"/>
      <c r="D613" s="149"/>
      <c r="E613" s="149"/>
      <c r="F613" s="155"/>
      <c r="G613" s="149"/>
      <c r="H613" s="149"/>
      <c r="I613" s="149"/>
      <c r="J613" s="149"/>
      <c r="K613" s="156"/>
      <c r="L613" s="157"/>
      <c r="M613" s="148"/>
      <c r="N613" s="148"/>
      <c r="O613" s="149"/>
      <c r="P613" s="150"/>
      <c r="Q613" s="149"/>
      <c r="R613" s="130"/>
      <c r="S613" s="149"/>
      <c r="T613" s="149"/>
      <c r="U613" s="149"/>
      <c r="V613" s="47"/>
    </row>
    <row r="614" spans="1:22">
      <c r="A614" s="152"/>
      <c r="B614" s="153"/>
      <c r="C614" s="154"/>
      <c r="D614" s="149"/>
      <c r="E614" s="149"/>
      <c r="F614" s="155"/>
      <c r="G614" s="149"/>
      <c r="H614" s="149"/>
      <c r="I614" s="149"/>
      <c r="J614" s="149"/>
      <c r="K614" s="156"/>
      <c r="L614" s="157"/>
      <c r="M614" s="148"/>
      <c r="N614" s="148"/>
      <c r="O614" s="149"/>
      <c r="P614" s="150"/>
      <c r="Q614" s="149"/>
      <c r="R614" s="130"/>
      <c r="S614" s="149"/>
      <c r="T614" s="149"/>
      <c r="U614" s="149"/>
      <c r="V614" s="47"/>
    </row>
    <row r="615" spans="1:22">
      <c r="A615" s="152"/>
      <c r="B615" s="153"/>
      <c r="C615" s="154"/>
      <c r="D615" s="149"/>
      <c r="E615" s="149"/>
      <c r="F615" s="155"/>
      <c r="G615" s="149"/>
      <c r="H615" s="149"/>
      <c r="I615" s="149"/>
      <c r="J615" s="149"/>
      <c r="K615" s="156"/>
      <c r="L615" s="157"/>
      <c r="M615" s="148"/>
      <c r="N615" s="148"/>
      <c r="O615" s="149"/>
      <c r="P615" s="150"/>
      <c r="Q615" s="149"/>
      <c r="R615" s="130"/>
      <c r="S615" s="149"/>
      <c r="T615" s="149"/>
      <c r="U615" s="149"/>
      <c r="V615" s="47"/>
    </row>
    <row r="616" spans="1:22">
      <c r="A616" s="152"/>
      <c r="B616" s="153"/>
      <c r="C616" s="154"/>
      <c r="D616" s="149"/>
      <c r="E616" s="149"/>
      <c r="F616" s="155"/>
      <c r="G616" s="149"/>
      <c r="H616" s="149"/>
      <c r="I616" s="149"/>
      <c r="J616" s="149"/>
      <c r="K616" s="156"/>
      <c r="L616" s="157"/>
      <c r="M616" s="148"/>
      <c r="N616" s="148"/>
      <c r="O616" s="149"/>
      <c r="P616" s="150"/>
      <c r="Q616" s="149"/>
      <c r="R616" s="130"/>
      <c r="S616" s="149"/>
      <c r="T616" s="149"/>
      <c r="U616" s="149"/>
      <c r="V616" s="47"/>
    </row>
    <row r="617" spans="1:22">
      <c r="A617" s="152"/>
      <c r="B617" s="153"/>
      <c r="C617" s="154"/>
      <c r="D617" s="149"/>
      <c r="E617" s="149"/>
      <c r="F617" s="155"/>
      <c r="G617" s="149"/>
      <c r="H617" s="149"/>
      <c r="I617" s="149"/>
      <c r="J617" s="149"/>
      <c r="K617" s="156"/>
      <c r="L617" s="157"/>
      <c r="M617" s="148"/>
      <c r="N617" s="148"/>
      <c r="O617" s="149"/>
      <c r="P617" s="150"/>
      <c r="Q617" s="149"/>
      <c r="R617" s="130"/>
      <c r="S617" s="149"/>
      <c r="T617" s="149"/>
      <c r="U617" s="149"/>
      <c r="V617" s="47"/>
    </row>
    <row r="618" spans="1:22">
      <c r="A618" s="152"/>
      <c r="B618" s="153"/>
      <c r="C618" s="154"/>
      <c r="D618" s="149"/>
      <c r="E618" s="149"/>
      <c r="F618" s="155"/>
      <c r="G618" s="149"/>
      <c r="H618" s="149"/>
      <c r="I618" s="149"/>
      <c r="J618" s="149"/>
      <c r="K618" s="156"/>
      <c r="L618" s="157"/>
      <c r="M618" s="148"/>
      <c r="N618" s="148"/>
      <c r="O618" s="149"/>
      <c r="P618" s="150"/>
      <c r="Q618" s="149"/>
      <c r="R618" s="130"/>
      <c r="S618" s="149"/>
      <c r="T618" s="149"/>
      <c r="U618" s="149"/>
      <c r="V618" s="47"/>
    </row>
    <row r="619" spans="1:22">
      <c r="A619" s="158"/>
      <c r="B619" s="153"/>
      <c r="C619" s="154"/>
      <c r="D619" s="148"/>
      <c r="E619" s="148"/>
      <c r="F619" s="155"/>
      <c r="G619" s="148"/>
      <c r="H619" s="148"/>
      <c r="I619" s="148"/>
      <c r="J619" s="149"/>
      <c r="K619" s="159"/>
      <c r="L619" s="157"/>
      <c r="M619" s="148"/>
      <c r="N619" s="148"/>
      <c r="O619" s="148"/>
      <c r="P619" s="155"/>
      <c r="Q619" s="148"/>
      <c r="R619" s="129"/>
      <c r="S619" s="148"/>
      <c r="T619" s="148"/>
      <c r="U619" s="148"/>
      <c r="V619" s="47"/>
    </row>
    <row r="620" spans="1:22">
      <c r="A620" s="152"/>
      <c r="B620" s="153"/>
      <c r="C620" s="154"/>
      <c r="D620" s="149"/>
      <c r="E620" s="149"/>
      <c r="F620" s="155"/>
      <c r="G620" s="149"/>
      <c r="H620" s="149"/>
      <c r="I620" s="149"/>
      <c r="J620" s="149"/>
      <c r="K620" s="156"/>
      <c r="L620" s="157"/>
      <c r="M620" s="148"/>
      <c r="N620" s="148"/>
      <c r="O620" s="149"/>
      <c r="P620" s="150"/>
      <c r="Q620" s="149"/>
      <c r="R620" s="130"/>
      <c r="S620" s="149"/>
      <c r="T620" s="149"/>
      <c r="U620" s="149"/>
      <c r="V620" s="47"/>
    </row>
    <row r="621" spans="1:22">
      <c r="A621" s="152"/>
      <c r="B621" s="153"/>
      <c r="C621" s="154"/>
      <c r="D621" s="149"/>
      <c r="E621" s="149"/>
      <c r="F621" s="155"/>
      <c r="G621" s="149"/>
      <c r="H621" s="149"/>
      <c r="I621" s="148"/>
      <c r="J621" s="149"/>
      <c r="K621" s="156"/>
      <c r="L621" s="157"/>
      <c r="M621" s="148"/>
      <c r="N621" s="148"/>
      <c r="O621" s="148"/>
      <c r="P621" s="155"/>
      <c r="Q621" s="148"/>
      <c r="R621" s="130"/>
      <c r="S621" s="148"/>
      <c r="T621" s="149"/>
      <c r="U621" s="149"/>
      <c r="V621" s="47"/>
    </row>
    <row r="622" spans="1:22">
      <c r="A622" s="152"/>
      <c r="B622" s="153"/>
      <c r="C622" s="154"/>
      <c r="D622" s="149"/>
      <c r="E622" s="149"/>
      <c r="F622" s="155"/>
      <c r="G622" s="149"/>
      <c r="H622" s="149"/>
      <c r="I622" s="149"/>
      <c r="J622" s="149"/>
      <c r="K622" s="156"/>
      <c r="L622" s="157"/>
      <c r="M622" s="148"/>
      <c r="N622" s="148"/>
      <c r="O622" s="149"/>
      <c r="P622" s="150"/>
      <c r="Q622" s="149"/>
      <c r="R622" s="130"/>
      <c r="S622" s="149"/>
      <c r="T622" s="149"/>
      <c r="U622" s="149"/>
      <c r="V622" s="47"/>
    </row>
    <row r="623" spans="1:22">
      <c r="A623" s="152"/>
      <c r="B623" s="153"/>
      <c r="C623" s="154"/>
      <c r="D623" s="149"/>
      <c r="E623" s="149"/>
      <c r="F623" s="155"/>
      <c r="G623" s="149"/>
      <c r="H623" s="149"/>
      <c r="I623" s="149"/>
      <c r="J623" s="149"/>
      <c r="K623" s="156"/>
      <c r="L623" s="157"/>
      <c r="M623" s="148"/>
      <c r="N623" s="148"/>
      <c r="O623" s="149"/>
      <c r="P623" s="150"/>
      <c r="Q623" s="149"/>
      <c r="R623" s="130"/>
      <c r="S623" s="149"/>
      <c r="T623" s="149"/>
      <c r="U623" s="149"/>
      <c r="V623" s="47"/>
    </row>
    <row r="624" spans="1:22">
      <c r="A624" s="152"/>
      <c r="B624" s="153"/>
      <c r="C624" s="154"/>
      <c r="D624" s="149"/>
      <c r="E624" s="149"/>
      <c r="F624" s="155"/>
      <c r="G624" s="149"/>
      <c r="H624" s="149"/>
      <c r="I624" s="149"/>
      <c r="J624" s="149"/>
      <c r="K624" s="156"/>
      <c r="L624" s="157"/>
      <c r="M624" s="148"/>
      <c r="N624" s="148"/>
      <c r="O624" s="149"/>
      <c r="P624" s="150"/>
      <c r="Q624" s="149"/>
      <c r="R624" s="130"/>
      <c r="S624" s="149"/>
      <c r="T624" s="149"/>
      <c r="U624" s="149"/>
      <c r="V624" s="47"/>
    </row>
    <row r="625" spans="1:22">
      <c r="A625" s="160"/>
      <c r="B625" s="153"/>
      <c r="C625" s="154"/>
      <c r="D625" s="149"/>
      <c r="E625" s="149"/>
      <c r="F625" s="155"/>
      <c r="G625" s="149"/>
      <c r="H625" s="149"/>
      <c r="I625" s="149"/>
      <c r="J625" s="149"/>
      <c r="K625" s="156"/>
      <c r="L625" s="157"/>
      <c r="M625" s="148"/>
      <c r="N625" s="148"/>
      <c r="O625" s="148"/>
      <c r="P625" s="155"/>
      <c r="Q625" s="148"/>
      <c r="R625" s="130"/>
      <c r="S625" s="148"/>
      <c r="T625" s="149"/>
      <c r="U625" s="149"/>
      <c r="V625" s="47"/>
    </row>
    <row r="626" spans="1:22">
      <c r="A626" s="161"/>
      <c r="B626" s="153"/>
      <c r="C626" s="100"/>
      <c r="D626" s="162"/>
      <c r="E626" s="162"/>
      <c r="F626" s="163"/>
      <c r="G626" s="162"/>
      <c r="H626" s="162"/>
      <c r="I626" s="162"/>
      <c r="J626" s="162"/>
      <c r="K626" s="164"/>
      <c r="L626" s="165"/>
      <c r="M626" s="168"/>
      <c r="N626" s="168"/>
      <c r="O626" s="162"/>
      <c r="P626" s="169"/>
      <c r="Q626" s="162"/>
      <c r="R626" s="162"/>
      <c r="S626" s="162"/>
      <c r="T626" s="162"/>
      <c r="U626" s="162"/>
      <c r="V626" s="47"/>
    </row>
    <row r="627" spans="1:22">
      <c r="A627" s="152"/>
      <c r="B627" s="153"/>
      <c r="C627" s="154"/>
      <c r="D627" s="149"/>
      <c r="E627" s="149"/>
      <c r="F627" s="155"/>
      <c r="G627" s="149"/>
      <c r="H627" s="149"/>
      <c r="I627" s="149"/>
      <c r="J627" s="149"/>
      <c r="K627" s="156"/>
      <c r="L627" s="157"/>
      <c r="M627" s="148"/>
      <c r="N627" s="148"/>
      <c r="O627" s="149"/>
      <c r="P627" s="150"/>
      <c r="Q627" s="149"/>
      <c r="R627" s="130"/>
      <c r="S627" s="149"/>
      <c r="T627" s="149"/>
      <c r="U627" s="149"/>
      <c r="V627" s="47"/>
    </row>
    <row r="628" spans="1:22">
      <c r="A628" s="152"/>
      <c r="B628" s="153"/>
      <c r="C628" s="154"/>
      <c r="D628" s="149"/>
      <c r="E628" s="149"/>
      <c r="F628" s="155"/>
      <c r="G628" s="149"/>
      <c r="H628" s="149"/>
      <c r="I628" s="149"/>
      <c r="J628" s="149"/>
      <c r="K628" s="156"/>
      <c r="L628" s="157"/>
      <c r="M628" s="148"/>
      <c r="N628" s="148"/>
      <c r="O628" s="149"/>
      <c r="P628" s="150"/>
      <c r="Q628" s="149"/>
      <c r="R628" s="130"/>
      <c r="S628" s="149"/>
      <c r="T628" s="149"/>
      <c r="U628" s="149"/>
      <c r="V628" s="47"/>
    </row>
    <row r="629" spans="1:22">
      <c r="A629" s="158"/>
      <c r="B629" s="153"/>
      <c r="C629" s="154"/>
      <c r="D629" s="148"/>
      <c r="E629" s="148"/>
      <c r="F629" s="155"/>
      <c r="G629" s="148"/>
      <c r="H629" s="148"/>
      <c r="I629" s="148"/>
      <c r="J629" s="148"/>
      <c r="K629" s="159"/>
      <c r="L629" s="157"/>
      <c r="M629" s="148"/>
      <c r="N629" s="148"/>
      <c r="O629" s="148"/>
      <c r="P629" s="155"/>
      <c r="Q629" s="148"/>
      <c r="R629" s="129"/>
      <c r="S629" s="148"/>
      <c r="T629" s="148"/>
      <c r="U629" s="159"/>
      <c r="V629" s="47"/>
    </row>
    <row r="630" spans="1:22">
      <c r="A630" s="152"/>
      <c r="B630" s="153"/>
      <c r="C630" s="154"/>
      <c r="D630" s="149"/>
      <c r="E630" s="149"/>
      <c r="F630" s="155"/>
      <c r="G630" s="149"/>
      <c r="H630" s="149"/>
      <c r="I630" s="149"/>
      <c r="J630" s="149"/>
      <c r="K630" s="156"/>
      <c r="L630" s="157"/>
      <c r="M630" s="148"/>
      <c r="N630" s="148"/>
      <c r="O630" s="149"/>
      <c r="P630" s="150"/>
      <c r="Q630" s="149"/>
      <c r="R630" s="130"/>
      <c r="S630" s="149"/>
      <c r="T630" s="149"/>
      <c r="U630" s="149"/>
      <c r="V630" s="47"/>
    </row>
    <row r="631" spans="1:22">
      <c r="A631" s="152"/>
      <c r="B631" s="153"/>
      <c r="C631" s="154"/>
      <c r="D631" s="149"/>
      <c r="E631" s="149"/>
      <c r="F631" s="155"/>
      <c r="G631" s="149"/>
      <c r="H631" s="149"/>
      <c r="I631" s="149"/>
      <c r="J631" s="149"/>
      <c r="K631" s="156"/>
      <c r="L631" s="157"/>
      <c r="M631" s="148"/>
      <c r="N631" s="148"/>
      <c r="O631" s="149"/>
      <c r="P631" s="150"/>
      <c r="Q631" s="149"/>
      <c r="R631" s="130"/>
      <c r="S631" s="149"/>
      <c r="T631" s="149"/>
      <c r="U631" s="149"/>
      <c r="V631" s="47"/>
    </row>
    <row r="632" spans="1:22">
      <c r="A632" s="152"/>
      <c r="B632" s="153"/>
      <c r="C632" s="154"/>
      <c r="D632" s="149"/>
      <c r="E632" s="149"/>
      <c r="F632" s="155"/>
      <c r="G632" s="149"/>
      <c r="H632" s="149"/>
      <c r="I632" s="149"/>
      <c r="J632" s="149"/>
      <c r="K632" s="156"/>
      <c r="L632" s="157"/>
      <c r="M632" s="148"/>
      <c r="N632" s="148"/>
      <c r="O632" s="149"/>
      <c r="P632" s="150"/>
      <c r="Q632" s="149"/>
      <c r="R632" s="130"/>
      <c r="S632" s="149"/>
      <c r="T632" s="149"/>
      <c r="U632" s="149"/>
      <c r="V632" s="47"/>
    </row>
    <row r="633" spans="1:22">
      <c r="A633" s="152"/>
      <c r="B633" s="153"/>
      <c r="C633" s="154"/>
      <c r="D633" s="149"/>
      <c r="E633" s="149"/>
      <c r="F633" s="155"/>
      <c r="G633" s="149"/>
      <c r="H633" s="149"/>
      <c r="I633" s="149"/>
      <c r="J633" s="149"/>
      <c r="K633" s="156"/>
      <c r="L633" s="157"/>
      <c r="M633" s="148"/>
      <c r="N633" s="148"/>
      <c r="O633" s="149"/>
      <c r="P633" s="150"/>
      <c r="Q633" s="149"/>
      <c r="R633" s="130"/>
      <c r="S633" s="149"/>
      <c r="T633" s="149"/>
      <c r="U633" s="149"/>
      <c r="V633" s="47"/>
    </row>
    <row r="634" spans="1:22">
      <c r="A634" s="158"/>
      <c r="B634" s="153"/>
      <c r="C634" s="154"/>
      <c r="D634" s="148"/>
      <c r="E634" s="148"/>
      <c r="F634" s="155"/>
      <c r="G634" s="148"/>
      <c r="H634" s="148"/>
      <c r="I634" s="148"/>
      <c r="J634" s="148"/>
      <c r="K634" s="159"/>
      <c r="L634" s="157"/>
      <c r="M634" s="148"/>
      <c r="N634" s="148"/>
      <c r="O634" s="148"/>
      <c r="P634" s="155"/>
      <c r="Q634" s="148"/>
      <c r="R634" s="129"/>
      <c r="S634" s="148"/>
      <c r="T634" s="148"/>
      <c r="U634" s="148"/>
      <c r="V634" s="47"/>
    </row>
    <row r="635" spans="1:22">
      <c r="A635" s="152"/>
      <c r="B635" s="153"/>
      <c r="C635" s="154"/>
      <c r="D635" s="149"/>
      <c r="E635" s="149"/>
      <c r="F635" s="155"/>
      <c r="G635" s="149"/>
      <c r="H635" s="149"/>
      <c r="I635" s="149"/>
      <c r="J635" s="149"/>
      <c r="K635" s="156"/>
      <c r="L635" s="157"/>
      <c r="M635" s="148"/>
      <c r="N635" s="148"/>
      <c r="O635" s="149"/>
      <c r="P635" s="150"/>
      <c r="Q635" s="149"/>
      <c r="R635" s="130"/>
      <c r="S635" s="149"/>
      <c r="T635" s="149"/>
      <c r="U635" s="149"/>
      <c r="V635" s="47"/>
    </row>
    <row r="636" spans="1:22">
      <c r="A636" s="152"/>
      <c r="B636" s="153"/>
      <c r="C636" s="154"/>
      <c r="D636" s="149"/>
      <c r="E636" s="149"/>
      <c r="F636" s="155"/>
      <c r="G636" s="149"/>
      <c r="H636" s="149"/>
      <c r="I636" s="149"/>
      <c r="J636" s="149"/>
      <c r="K636" s="156"/>
      <c r="L636" s="157"/>
      <c r="M636" s="148"/>
      <c r="N636" s="148"/>
      <c r="O636" s="149"/>
      <c r="P636" s="150"/>
      <c r="Q636" s="149"/>
      <c r="R636" s="130"/>
      <c r="S636" s="149"/>
      <c r="T636" s="149"/>
      <c r="U636" s="149"/>
      <c r="V636" s="47"/>
    </row>
    <row r="637" spans="1:22">
      <c r="A637" s="152"/>
      <c r="B637" s="153"/>
      <c r="C637" s="154"/>
      <c r="D637" s="149"/>
      <c r="E637" s="149"/>
      <c r="F637" s="155"/>
      <c r="G637" s="149"/>
      <c r="H637" s="149"/>
      <c r="I637" s="149"/>
      <c r="J637" s="149"/>
      <c r="K637" s="156"/>
      <c r="L637" s="157"/>
      <c r="M637" s="148"/>
      <c r="N637" s="148"/>
      <c r="O637" s="149"/>
      <c r="P637" s="150"/>
      <c r="Q637" s="149"/>
      <c r="R637" s="130"/>
      <c r="S637" s="149"/>
      <c r="T637" s="149"/>
      <c r="U637" s="149"/>
      <c r="V637" s="47"/>
    </row>
    <row r="638" spans="1:22">
      <c r="A638" s="152"/>
      <c r="B638" s="153"/>
      <c r="C638" s="154"/>
      <c r="D638" s="149"/>
      <c r="E638" s="149"/>
      <c r="F638" s="155"/>
      <c r="G638" s="149"/>
      <c r="H638" s="149"/>
      <c r="I638" s="149"/>
      <c r="J638" s="149"/>
      <c r="K638" s="156"/>
      <c r="L638" s="157"/>
      <c r="M638" s="148"/>
      <c r="N638" s="148"/>
      <c r="O638" s="149"/>
      <c r="P638" s="150"/>
      <c r="Q638" s="149"/>
      <c r="R638" s="130"/>
      <c r="S638" s="149"/>
      <c r="T638" s="149"/>
      <c r="U638" s="149"/>
      <c r="V638" s="47"/>
    </row>
    <row r="639" spans="1:22">
      <c r="A639" s="152"/>
      <c r="B639" s="153"/>
      <c r="C639" s="154"/>
      <c r="D639" s="149"/>
      <c r="E639" s="149"/>
      <c r="F639" s="155"/>
      <c r="G639" s="149"/>
      <c r="H639" s="149"/>
      <c r="I639" s="149"/>
      <c r="J639" s="149"/>
      <c r="K639" s="156"/>
      <c r="L639" s="157"/>
      <c r="M639" s="148"/>
      <c r="N639" s="148"/>
      <c r="O639" s="149"/>
      <c r="P639" s="150"/>
      <c r="Q639" s="149"/>
      <c r="R639" s="130"/>
      <c r="S639" s="149"/>
      <c r="T639" s="149"/>
      <c r="U639" s="149"/>
      <c r="V639" s="47"/>
    </row>
    <row r="640" spans="1:22">
      <c r="A640" s="152"/>
      <c r="B640" s="153"/>
      <c r="C640" s="154"/>
      <c r="D640" s="149"/>
      <c r="E640" s="149"/>
      <c r="F640" s="155"/>
      <c r="G640" s="149"/>
      <c r="H640" s="149"/>
      <c r="I640" s="149"/>
      <c r="J640" s="149"/>
      <c r="K640" s="156"/>
      <c r="L640" s="157"/>
      <c r="M640" s="148"/>
      <c r="N640" s="148"/>
      <c r="O640" s="149"/>
      <c r="P640" s="150"/>
      <c r="Q640" s="149"/>
      <c r="R640" s="130"/>
      <c r="S640" s="149"/>
      <c r="T640" s="149"/>
      <c r="U640" s="149"/>
      <c r="V640" s="47"/>
    </row>
    <row r="641" spans="1:22">
      <c r="A641" s="152"/>
      <c r="B641" s="153"/>
      <c r="C641" s="154"/>
      <c r="D641" s="149"/>
      <c r="E641" s="149"/>
      <c r="F641" s="155"/>
      <c r="G641" s="149"/>
      <c r="H641" s="149"/>
      <c r="I641" s="149"/>
      <c r="J641" s="149"/>
      <c r="K641" s="156"/>
      <c r="L641" s="157"/>
      <c r="M641" s="148"/>
      <c r="N641" s="148"/>
      <c r="O641" s="149"/>
      <c r="P641" s="150"/>
      <c r="Q641" s="149"/>
      <c r="R641" s="130"/>
      <c r="S641" s="149"/>
      <c r="T641" s="149"/>
      <c r="U641" s="149"/>
      <c r="V641" s="47"/>
    </row>
    <row r="642" spans="1:22">
      <c r="A642" s="152"/>
      <c r="B642" s="153"/>
      <c r="C642" s="154"/>
      <c r="D642" s="149"/>
      <c r="E642" s="149"/>
      <c r="F642" s="155"/>
      <c r="G642" s="149"/>
      <c r="H642" s="149"/>
      <c r="I642" s="149"/>
      <c r="J642" s="149"/>
      <c r="K642" s="156"/>
      <c r="L642" s="157"/>
      <c r="M642" s="148"/>
      <c r="N642" s="148"/>
      <c r="O642" s="149"/>
      <c r="P642" s="150"/>
      <c r="Q642" s="149"/>
      <c r="R642" s="130"/>
      <c r="S642" s="149"/>
      <c r="T642" s="149"/>
      <c r="U642" s="149"/>
      <c r="V642" s="47"/>
    </row>
    <row r="643" spans="1:22">
      <c r="A643" s="152"/>
      <c r="B643" s="153"/>
      <c r="C643" s="154"/>
      <c r="D643" s="149"/>
      <c r="E643" s="149"/>
      <c r="F643" s="155"/>
      <c r="G643" s="149"/>
      <c r="H643" s="149"/>
      <c r="I643" s="149"/>
      <c r="J643" s="149"/>
      <c r="K643" s="156"/>
      <c r="L643" s="157"/>
      <c r="M643" s="148"/>
      <c r="N643" s="148"/>
      <c r="O643" s="149"/>
      <c r="P643" s="150"/>
      <c r="Q643" s="149"/>
      <c r="R643" s="130"/>
      <c r="S643" s="149"/>
      <c r="T643" s="149"/>
      <c r="U643" s="149"/>
      <c r="V643" s="47"/>
    </row>
    <row r="644" spans="1:22">
      <c r="A644" s="152"/>
      <c r="B644" s="153"/>
      <c r="C644" s="154"/>
      <c r="D644" s="149"/>
      <c r="E644" s="149"/>
      <c r="F644" s="155"/>
      <c r="G644" s="149"/>
      <c r="H644" s="149"/>
      <c r="I644" s="149"/>
      <c r="J644" s="149"/>
      <c r="K644" s="156"/>
      <c r="L644" s="157"/>
      <c r="M644" s="148"/>
      <c r="N644" s="148"/>
      <c r="O644" s="149"/>
      <c r="P644" s="150"/>
      <c r="Q644" s="149"/>
      <c r="R644" s="130"/>
      <c r="S644" s="149"/>
      <c r="T644" s="149"/>
      <c r="U644" s="149"/>
      <c r="V644" s="47"/>
    </row>
    <row r="645" spans="1:22">
      <c r="A645" s="152"/>
      <c r="B645" s="153"/>
      <c r="C645" s="154"/>
      <c r="D645" s="149"/>
      <c r="E645" s="149"/>
      <c r="F645" s="155"/>
      <c r="G645" s="149"/>
      <c r="H645" s="149"/>
      <c r="I645" s="149"/>
      <c r="J645" s="149"/>
      <c r="K645" s="156"/>
      <c r="L645" s="157"/>
      <c r="M645" s="148"/>
      <c r="N645" s="148"/>
      <c r="O645" s="149"/>
      <c r="P645" s="150"/>
      <c r="Q645" s="149"/>
      <c r="R645" s="130"/>
      <c r="S645" s="149"/>
      <c r="T645" s="149"/>
      <c r="U645" s="149"/>
      <c r="V645" s="47"/>
    </row>
    <row r="646" spans="1:22">
      <c r="A646" s="152"/>
      <c r="B646" s="153"/>
      <c r="C646" s="154"/>
      <c r="D646" s="149"/>
      <c r="E646" s="149"/>
      <c r="F646" s="155"/>
      <c r="G646" s="149"/>
      <c r="H646" s="149"/>
      <c r="I646" s="149"/>
      <c r="J646" s="149"/>
      <c r="K646" s="156"/>
      <c r="L646" s="157"/>
      <c r="M646" s="148"/>
      <c r="N646" s="148"/>
      <c r="O646" s="149"/>
      <c r="P646" s="150"/>
      <c r="Q646" s="149"/>
      <c r="R646" s="130"/>
      <c r="S646" s="149"/>
      <c r="T646" s="149"/>
      <c r="U646" s="149"/>
      <c r="V646" s="47"/>
    </row>
    <row r="647" spans="1:22">
      <c r="A647" s="158"/>
      <c r="B647" s="153"/>
      <c r="C647" s="154"/>
      <c r="D647" s="148"/>
      <c r="E647" s="148"/>
      <c r="F647" s="155"/>
      <c r="G647" s="148"/>
      <c r="H647" s="148"/>
      <c r="I647" s="148"/>
      <c r="J647" s="149"/>
      <c r="K647" s="159"/>
      <c r="L647" s="157"/>
      <c r="M647" s="148"/>
      <c r="N647" s="148"/>
      <c r="O647" s="148"/>
      <c r="P647" s="155"/>
      <c r="Q647" s="148"/>
      <c r="R647" s="129"/>
      <c r="S647" s="148"/>
      <c r="T647" s="148"/>
      <c r="U647" s="148"/>
      <c r="V647" s="47"/>
    </row>
    <row r="648" spans="1:22">
      <c r="A648" s="152"/>
      <c r="B648" s="153"/>
      <c r="C648" s="154"/>
      <c r="D648" s="149"/>
      <c r="E648" s="149"/>
      <c r="F648" s="155"/>
      <c r="G648" s="149"/>
      <c r="H648" s="149"/>
      <c r="I648" s="149"/>
      <c r="J648" s="149"/>
      <c r="K648" s="156"/>
      <c r="L648" s="157"/>
      <c r="M648" s="148"/>
      <c r="N648" s="148"/>
      <c r="O648" s="149"/>
      <c r="P648" s="150"/>
      <c r="Q648" s="149"/>
      <c r="R648" s="130"/>
      <c r="S648" s="149"/>
      <c r="T648" s="149"/>
      <c r="U648" s="149"/>
      <c r="V648" s="47"/>
    </row>
    <row r="649" spans="1:22">
      <c r="A649" s="152"/>
      <c r="B649" s="153"/>
      <c r="C649" s="154"/>
      <c r="D649" s="149"/>
      <c r="E649" s="149"/>
      <c r="F649" s="155"/>
      <c r="G649" s="149"/>
      <c r="H649" s="149"/>
      <c r="I649" s="148"/>
      <c r="J649" s="149"/>
      <c r="K649" s="156"/>
      <c r="L649" s="157"/>
      <c r="M649" s="148"/>
      <c r="N649" s="148"/>
      <c r="O649" s="148"/>
      <c r="P649" s="155"/>
      <c r="Q649" s="148"/>
      <c r="R649" s="130"/>
      <c r="S649" s="148"/>
      <c r="T649" s="149"/>
      <c r="U649" s="149"/>
      <c r="V649" s="47"/>
    </row>
    <row r="650" spans="1:22">
      <c r="A650" s="152"/>
      <c r="B650" s="153"/>
      <c r="C650" s="154"/>
      <c r="D650" s="149"/>
      <c r="E650" s="149"/>
      <c r="F650" s="155"/>
      <c r="G650" s="149"/>
      <c r="H650" s="149"/>
      <c r="I650" s="149"/>
      <c r="J650" s="149"/>
      <c r="K650" s="156"/>
      <c r="L650" s="157"/>
      <c r="M650" s="148"/>
      <c r="N650" s="148"/>
      <c r="O650" s="149"/>
      <c r="P650" s="150"/>
      <c r="Q650" s="149"/>
      <c r="R650" s="130"/>
      <c r="S650" s="149"/>
      <c r="T650" s="149"/>
      <c r="U650" s="149"/>
      <c r="V650" s="47"/>
    </row>
    <row r="651" spans="1:22">
      <c r="A651" s="152"/>
      <c r="B651" s="153"/>
      <c r="C651" s="154"/>
      <c r="D651" s="149"/>
      <c r="E651" s="149"/>
      <c r="F651" s="155"/>
      <c r="G651" s="149"/>
      <c r="H651" s="149"/>
      <c r="I651" s="149"/>
      <c r="J651" s="149"/>
      <c r="K651" s="156"/>
      <c r="L651" s="157"/>
      <c r="M651" s="148"/>
      <c r="N651" s="148"/>
      <c r="O651" s="149"/>
      <c r="P651" s="150"/>
      <c r="Q651" s="149"/>
      <c r="R651" s="130"/>
      <c r="S651" s="149"/>
      <c r="T651" s="149"/>
      <c r="U651" s="149"/>
      <c r="V651" s="47"/>
    </row>
    <row r="652" spans="1:22">
      <c r="A652" s="152"/>
      <c r="B652" s="153"/>
      <c r="C652" s="154"/>
      <c r="D652" s="149"/>
      <c r="E652" s="149"/>
      <c r="F652" s="155"/>
      <c r="G652" s="149"/>
      <c r="H652" s="149"/>
      <c r="I652" s="149"/>
      <c r="J652" s="149"/>
      <c r="K652" s="156"/>
      <c r="L652" s="157"/>
      <c r="M652" s="148"/>
      <c r="N652" s="148"/>
      <c r="O652" s="149"/>
      <c r="P652" s="150"/>
      <c r="Q652" s="149"/>
      <c r="R652" s="130"/>
      <c r="S652" s="149"/>
      <c r="T652" s="149"/>
      <c r="U652" s="149"/>
      <c r="V652" s="47"/>
    </row>
    <row r="653" spans="1:22">
      <c r="A653" s="160"/>
      <c r="B653" s="153"/>
      <c r="C653" s="154"/>
      <c r="D653" s="149"/>
      <c r="E653" s="149"/>
      <c r="F653" s="155"/>
      <c r="G653" s="149"/>
      <c r="H653" s="149"/>
      <c r="I653" s="149"/>
      <c r="J653" s="149"/>
      <c r="K653" s="156"/>
      <c r="L653" s="157"/>
      <c r="M653" s="148"/>
      <c r="N653" s="148"/>
      <c r="O653" s="148"/>
      <c r="P653" s="155"/>
      <c r="Q653" s="148"/>
      <c r="R653" s="130"/>
      <c r="S653" s="148"/>
      <c r="T653" s="149"/>
      <c r="U653" s="149"/>
      <c r="V653" s="47"/>
    </row>
    <row r="654" spans="1:22">
      <c r="A654" s="161"/>
      <c r="B654" s="153"/>
      <c r="C654" s="100"/>
      <c r="D654" s="162"/>
      <c r="E654" s="162"/>
      <c r="F654" s="163"/>
      <c r="G654" s="162"/>
      <c r="H654" s="162"/>
      <c r="I654" s="162"/>
      <c r="J654" s="162"/>
      <c r="K654" s="164"/>
      <c r="L654" s="165"/>
      <c r="M654" s="168"/>
      <c r="N654" s="168"/>
      <c r="O654" s="162"/>
      <c r="P654" s="169"/>
      <c r="Q654" s="162"/>
      <c r="R654" s="162"/>
      <c r="S654" s="162"/>
      <c r="T654" s="162"/>
      <c r="U654" s="162"/>
      <c r="V654" s="47"/>
    </row>
    <row r="655" spans="1:22">
      <c r="A655" s="152"/>
      <c r="B655" s="153"/>
      <c r="C655" s="154"/>
      <c r="D655" s="149"/>
      <c r="E655" s="149"/>
      <c r="F655" s="155"/>
      <c r="G655" s="149"/>
      <c r="H655" s="149"/>
      <c r="I655" s="149"/>
      <c r="J655" s="149"/>
      <c r="K655" s="156"/>
      <c r="L655" s="157"/>
      <c r="M655" s="148"/>
      <c r="N655" s="148"/>
      <c r="O655" s="149"/>
      <c r="P655" s="150"/>
      <c r="Q655" s="149"/>
      <c r="R655" s="130"/>
      <c r="S655" s="149"/>
      <c r="T655" s="149"/>
      <c r="U655" s="149"/>
      <c r="V655" s="47"/>
    </row>
    <row r="656" spans="1:22">
      <c r="A656" s="152"/>
      <c r="B656" s="153"/>
      <c r="C656" s="154"/>
      <c r="D656" s="149"/>
      <c r="E656" s="149"/>
      <c r="F656" s="155"/>
      <c r="G656" s="149"/>
      <c r="H656" s="149"/>
      <c r="I656" s="149"/>
      <c r="J656" s="149"/>
      <c r="K656" s="156"/>
      <c r="L656" s="157"/>
      <c r="M656" s="148"/>
      <c r="N656" s="148"/>
      <c r="O656" s="149"/>
      <c r="P656" s="150"/>
      <c r="Q656" s="149"/>
      <c r="R656" s="130"/>
      <c r="S656" s="149"/>
      <c r="T656" s="149"/>
      <c r="U656" s="149"/>
      <c r="V656" s="47"/>
    </row>
    <row r="657" spans="1:22">
      <c r="A657" s="158"/>
      <c r="B657" s="153"/>
      <c r="C657" s="154"/>
      <c r="D657" s="148"/>
      <c r="E657" s="148"/>
      <c r="F657" s="155"/>
      <c r="G657" s="148"/>
      <c r="H657" s="148"/>
      <c r="I657" s="148"/>
      <c r="J657" s="148"/>
      <c r="K657" s="159"/>
      <c r="L657" s="157"/>
      <c r="M657" s="148"/>
      <c r="N657" s="148"/>
      <c r="O657" s="148"/>
      <c r="P657" s="155"/>
      <c r="Q657" s="148"/>
      <c r="R657" s="129"/>
      <c r="S657" s="148"/>
      <c r="T657" s="148"/>
      <c r="U657" s="159"/>
      <c r="V657" s="47"/>
    </row>
    <row r="658" spans="1:22">
      <c r="A658" s="152"/>
      <c r="B658" s="153"/>
      <c r="C658" s="154"/>
      <c r="D658" s="149"/>
      <c r="E658" s="149"/>
      <c r="F658" s="155"/>
      <c r="G658" s="149"/>
      <c r="H658" s="149"/>
      <c r="I658" s="149"/>
      <c r="J658" s="149"/>
      <c r="K658" s="156"/>
      <c r="L658" s="157"/>
      <c r="M658" s="148"/>
      <c r="N658" s="148"/>
      <c r="O658" s="149"/>
      <c r="P658" s="150"/>
      <c r="Q658" s="149"/>
      <c r="R658" s="130"/>
      <c r="S658" s="149"/>
      <c r="T658" s="149"/>
      <c r="U658" s="149"/>
      <c r="V658" s="47"/>
    </row>
    <row r="659" spans="1:22">
      <c r="A659" s="152"/>
      <c r="B659" s="153"/>
      <c r="C659" s="154"/>
      <c r="D659" s="149"/>
      <c r="E659" s="149"/>
      <c r="F659" s="155"/>
      <c r="G659" s="149"/>
      <c r="H659" s="149"/>
      <c r="I659" s="149"/>
      <c r="J659" s="149"/>
      <c r="K659" s="156"/>
      <c r="L659" s="157"/>
      <c r="M659" s="148"/>
      <c r="N659" s="148"/>
      <c r="O659" s="149"/>
      <c r="P659" s="150"/>
      <c r="Q659" s="149"/>
      <c r="R659" s="130"/>
      <c r="S659" s="149"/>
      <c r="T659" s="149"/>
      <c r="U659" s="149"/>
      <c r="V659" s="47"/>
    </row>
    <row r="660" spans="1:22">
      <c r="A660" s="152"/>
      <c r="B660" s="153"/>
      <c r="C660" s="154"/>
      <c r="D660" s="149"/>
      <c r="E660" s="149"/>
      <c r="F660" s="155"/>
      <c r="G660" s="149"/>
      <c r="H660" s="149"/>
      <c r="I660" s="149"/>
      <c r="J660" s="149"/>
      <c r="K660" s="156"/>
      <c r="L660" s="157"/>
      <c r="M660" s="148"/>
      <c r="N660" s="148"/>
      <c r="O660" s="149"/>
      <c r="P660" s="150"/>
      <c r="Q660" s="149"/>
      <c r="R660" s="130"/>
      <c r="S660" s="149"/>
      <c r="T660" s="149"/>
      <c r="U660" s="149"/>
      <c r="V660" s="47"/>
    </row>
    <row r="661" spans="1:22">
      <c r="A661" s="152"/>
      <c r="B661" s="153"/>
      <c r="C661" s="154"/>
      <c r="D661" s="149"/>
      <c r="E661" s="149"/>
      <c r="F661" s="155"/>
      <c r="G661" s="149"/>
      <c r="H661" s="149"/>
      <c r="I661" s="149"/>
      <c r="J661" s="149"/>
      <c r="K661" s="156"/>
      <c r="L661" s="157"/>
      <c r="M661" s="148"/>
      <c r="N661" s="148"/>
      <c r="O661" s="149"/>
      <c r="P661" s="150"/>
      <c r="Q661" s="149"/>
      <c r="R661" s="130"/>
      <c r="S661" s="149"/>
      <c r="T661" s="149"/>
      <c r="U661" s="149"/>
      <c r="V661" s="47"/>
    </row>
    <row r="662" spans="1:22">
      <c r="A662" s="158"/>
      <c r="B662" s="153"/>
      <c r="C662" s="154"/>
      <c r="D662" s="148"/>
      <c r="E662" s="148"/>
      <c r="F662" s="155"/>
      <c r="G662" s="148"/>
      <c r="H662" s="148"/>
      <c r="I662" s="148"/>
      <c r="J662" s="148"/>
      <c r="K662" s="159"/>
      <c r="L662" s="157"/>
      <c r="M662" s="148"/>
      <c r="N662" s="148"/>
      <c r="O662" s="148"/>
      <c r="P662" s="155"/>
      <c r="Q662" s="148"/>
      <c r="R662" s="129"/>
      <c r="S662" s="148"/>
      <c r="T662" s="148"/>
      <c r="U662" s="148"/>
      <c r="V662" s="47"/>
    </row>
    <row r="663" spans="1:22">
      <c r="A663" s="152"/>
      <c r="B663" s="153"/>
      <c r="C663" s="154"/>
      <c r="D663" s="149"/>
      <c r="E663" s="149"/>
      <c r="F663" s="155"/>
      <c r="G663" s="149"/>
      <c r="H663" s="149"/>
      <c r="I663" s="149"/>
      <c r="J663" s="149"/>
      <c r="K663" s="156"/>
      <c r="L663" s="157"/>
      <c r="M663" s="148"/>
      <c r="N663" s="148"/>
      <c r="O663" s="149"/>
      <c r="P663" s="150"/>
      <c r="Q663" s="149"/>
      <c r="R663" s="130"/>
      <c r="S663" s="149"/>
      <c r="T663" s="149"/>
      <c r="U663" s="149"/>
      <c r="V663" s="47"/>
    </row>
    <row r="664" spans="1:22">
      <c r="A664" s="152"/>
      <c r="B664" s="153"/>
      <c r="C664" s="154"/>
      <c r="D664" s="149"/>
      <c r="E664" s="149"/>
      <c r="F664" s="155"/>
      <c r="G664" s="149"/>
      <c r="H664" s="149"/>
      <c r="I664" s="149"/>
      <c r="J664" s="149"/>
      <c r="K664" s="156"/>
      <c r="L664" s="157"/>
      <c r="M664" s="148"/>
      <c r="N664" s="148"/>
      <c r="O664" s="149"/>
      <c r="P664" s="150"/>
      <c r="Q664" s="149"/>
      <c r="R664" s="130"/>
      <c r="S664" s="149"/>
      <c r="T664" s="149"/>
      <c r="U664" s="149"/>
      <c r="V664" s="47"/>
    </row>
    <row r="665" spans="1:22">
      <c r="A665" s="152"/>
      <c r="B665" s="153"/>
      <c r="C665" s="154"/>
      <c r="D665" s="149"/>
      <c r="E665" s="149"/>
      <c r="F665" s="155"/>
      <c r="G665" s="149"/>
      <c r="H665" s="149"/>
      <c r="I665" s="149"/>
      <c r="J665" s="149"/>
      <c r="K665" s="156"/>
      <c r="L665" s="157"/>
      <c r="M665" s="148"/>
      <c r="N665" s="148"/>
      <c r="O665" s="149"/>
      <c r="P665" s="150"/>
      <c r="Q665" s="149"/>
      <c r="R665" s="130"/>
      <c r="S665" s="149"/>
      <c r="T665" s="149"/>
      <c r="U665" s="149"/>
      <c r="V665" s="47"/>
    </row>
    <row r="666" spans="1:22">
      <c r="A666" s="152"/>
      <c r="B666" s="153"/>
      <c r="C666" s="154"/>
      <c r="D666" s="149"/>
      <c r="E666" s="149"/>
      <c r="F666" s="155"/>
      <c r="G666" s="149"/>
      <c r="H666" s="149"/>
      <c r="I666" s="149"/>
      <c r="J666" s="149"/>
      <c r="K666" s="156"/>
      <c r="L666" s="157"/>
      <c r="M666" s="148"/>
      <c r="N666" s="148"/>
      <c r="O666" s="149"/>
      <c r="P666" s="150"/>
      <c r="Q666" s="149"/>
      <c r="R666" s="130"/>
      <c r="S666" s="149"/>
      <c r="T666" s="149"/>
      <c r="U666" s="149"/>
      <c r="V666" s="47"/>
    </row>
    <row r="667" spans="1:22">
      <c r="A667" s="152"/>
      <c r="B667" s="153"/>
      <c r="C667" s="154"/>
      <c r="D667" s="149"/>
      <c r="E667" s="149"/>
      <c r="F667" s="155"/>
      <c r="G667" s="149"/>
      <c r="H667" s="149"/>
      <c r="I667" s="149"/>
      <c r="J667" s="149"/>
      <c r="K667" s="156"/>
      <c r="L667" s="157"/>
      <c r="M667" s="148"/>
      <c r="N667" s="148"/>
      <c r="O667" s="149"/>
      <c r="P667" s="150"/>
      <c r="Q667" s="149"/>
      <c r="R667" s="130"/>
      <c r="S667" s="149"/>
      <c r="T667" s="149"/>
      <c r="U667" s="149"/>
      <c r="V667" s="47"/>
    </row>
    <row r="668" spans="1:22">
      <c r="A668" s="152"/>
      <c r="B668" s="153"/>
      <c r="C668" s="154"/>
      <c r="D668" s="149"/>
      <c r="E668" s="149"/>
      <c r="F668" s="155"/>
      <c r="G668" s="149"/>
      <c r="H668" s="149"/>
      <c r="I668" s="149"/>
      <c r="J668" s="149"/>
      <c r="K668" s="156"/>
      <c r="L668" s="157"/>
      <c r="M668" s="148"/>
      <c r="N668" s="148"/>
      <c r="O668" s="149"/>
      <c r="P668" s="150"/>
      <c r="Q668" s="149"/>
      <c r="R668" s="130"/>
      <c r="S668" s="149"/>
      <c r="T668" s="149"/>
      <c r="U668" s="149"/>
      <c r="V668" s="47"/>
    </row>
    <row r="669" spans="1:22">
      <c r="A669" s="152"/>
      <c r="B669" s="153"/>
      <c r="C669" s="154"/>
      <c r="D669" s="149"/>
      <c r="E669" s="149"/>
      <c r="F669" s="155"/>
      <c r="G669" s="149"/>
      <c r="H669" s="149"/>
      <c r="I669" s="149"/>
      <c r="J669" s="149"/>
      <c r="K669" s="156"/>
      <c r="L669" s="157"/>
      <c r="M669" s="148"/>
      <c r="N669" s="148"/>
      <c r="O669" s="149"/>
      <c r="P669" s="150"/>
      <c r="Q669" s="149"/>
      <c r="R669" s="130"/>
      <c r="S669" s="149"/>
      <c r="T669" s="149"/>
      <c r="U669" s="149"/>
      <c r="V669" s="47"/>
    </row>
    <row r="670" spans="1:22">
      <c r="A670" s="152"/>
      <c r="B670" s="153"/>
      <c r="C670" s="154"/>
      <c r="D670" s="149"/>
      <c r="E670" s="149"/>
      <c r="F670" s="155"/>
      <c r="G670" s="149"/>
      <c r="H670" s="149"/>
      <c r="I670" s="149"/>
      <c r="J670" s="149"/>
      <c r="K670" s="156"/>
      <c r="L670" s="157"/>
      <c r="M670" s="148"/>
      <c r="N670" s="148"/>
      <c r="O670" s="149"/>
      <c r="P670" s="150"/>
      <c r="Q670" s="149"/>
      <c r="R670" s="130"/>
      <c r="S670" s="149"/>
      <c r="T670" s="149"/>
      <c r="U670" s="149"/>
      <c r="V670" s="47"/>
    </row>
    <row r="671" spans="1:22">
      <c r="A671" s="152"/>
      <c r="B671" s="153"/>
      <c r="C671" s="154"/>
      <c r="D671" s="149"/>
      <c r="E671" s="149"/>
      <c r="F671" s="155"/>
      <c r="G671" s="149"/>
      <c r="H671" s="149"/>
      <c r="I671" s="149"/>
      <c r="J671" s="149"/>
      <c r="K671" s="156"/>
      <c r="L671" s="157"/>
      <c r="M671" s="148"/>
      <c r="N671" s="148"/>
      <c r="O671" s="149"/>
      <c r="P671" s="150"/>
      <c r="Q671" s="149"/>
      <c r="R671" s="130"/>
      <c r="S671" s="149"/>
      <c r="T671" s="149"/>
      <c r="U671" s="149"/>
      <c r="V671" s="47"/>
    </row>
    <row r="672" spans="1:22">
      <c r="A672" s="152"/>
      <c r="B672" s="153"/>
      <c r="C672" s="154"/>
      <c r="D672" s="149"/>
      <c r="E672" s="149"/>
      <c r="F672" s="155"/>
      <c r="G672" s="149"/>
      <c r="H672" s="149"/>
      <c r="I672" s="149"/>
      <c r="J672" s="149"/>
      <c r="K672" s="156"/>
      <c r="L672" s="157"/>
      <c r="M672" s="148"/>
      <c r="N672" s="148"/>
      <c r="O672" s="149"/>
      <c r="P672" s="150"/>
      <c r="Q672" s="149"/>
      <c r="R672" s="130"/>
      <c r="S672" s="149"/>
      <c r="T672" s="149"/>
      <c r="U672" s="149"/>
      <c r="V672" s="47"/>
    </row>
    <row r="673" spans="1:22">
      <c r="A673" s="152"/>
      <c r="B673" s="153"/>
      <c r="C673" s="154"/>
      <c r="D673" s="149"/>
      <c r="E673" s="149"/>
      <c r="F673" s="155"/>
      <c r="G673" s="149"/>
      <c r="H673" s="149"/>
      <c r="I673" s="149"/>
      <c r="J673" s="149"/>
      <c r="K673" s="156"/>
      <c r="L673" s="157"/>
      <c r="M673" s="148"/>
      <c r="N673" s="148"/>
      <c r="O673" s="149"/>
      <c r="P673" s="150"/>
      <c r="Q673" s="149"/>
      <c r="R673" s="130"/>
      <c r="S673" s="149"/>
      <c r="T673" s="149"/>
      <c r="U673" s="149"/>
      <c r="V673" s="47"/>
    </row>
    <row r="674" spans="1:22">
      <c r="A674" s="152"/>
      <c r="B674" s="153"/>
      <c r="C674" s="154"/>
      <c r="D674" s="149"/>
      <c r="E674" s="149"/>
      <c r="F674" s="155"/>
      <c r="G674" s="149"/>
      <c r="H674" s="149"/>
      <c r="I674" s="149"/>
      <c r="J674" s="149"/>
      <c r="K674" s="156"/>
      <c r="L674" s="157"/>
      <c r="M674" s="148"/>
      <c r="N674" s="148"/>
      <c r="O674" s="149"/>
      <c r="P674" s="150"/>
      <c r="Q674" s="149"/>
      <c r="R674" s="130"/>
      <c r="S674" s="149"/>
      <c r="T674" s="149"/>
      <c r="U674" s="149"/>
      <c r="V674" s="47"/>
    </row>
    <row r="675" spans="1:22">
      <c r="A675" s="158"/>
      <c r="B675" s="153"/>
      <c r="C675" s="154"/>
      <c r="D675" s="148"/>
      <c r="E675" s="148"/>
      <c r="F675" s="155"/>
      <c r="G675" s="148"/>
      <c r="H675" s="148"/>
      <c r="I675" s="148"/>
      <c r="J675" s="149"/>
      <c r="K675" s="159"/>
      <c r="L675" s="157"/>
      <c r="M675" s="148"/>
      <c r="N675" s="148"/>
      <c r="O675" s="148"/>
      <c r="P675" s="155"/>
      <c r="Q675" s="148"/>
      <c r="R675" s="129"/>
      <c r="S675" s="148"/>
      <c r="T675" s="148"/>
      <c r="U675" s="148"/>
      <c r="V675" s="47"/>
    </row>
    <row r="676" spans="1:22">
      <c r="A676" s="152"/>
      <c r="B676" s="153"/>
      <c r="C676" s="154"/>
      <c r="D676" s="149"/>
      <c r="E676" s="149"/>
      <c r="F676" s="155"/>
      <c r="G676" s="149"/>
      <c r="H676" s="149"/>
      <c r="I676" s="149"/>
      <c r="J676" s="149"/>
      <c r="K676" s="156"/>
      <c r="L676" s="157"/>
      <c r="M676" s="148"/>
      <c r="N676" s="148"/>
      <c r="O676" s="149"/>
      <c r="P676" s="150"/>
      <c r="Q676" s="149"/>
      <c r="R676" s="130"/>
      <c r="S676" s="149"/>
      <c r="T676" s="149"/>
      <c r="U676" s="149"/>
      <c r="V676" s="47"/>
    </row>
    <row r="677" spans="1:22">
      <c r="A677" s="152"/>
      <c r="B677" s="153"/>
      <c r="C677" s="154"/>
      <c r="D677" s="149"/>
      <c r="E677" s="149"/>
      <c r="F677" s="155"/>
      <c r="G677" s="149"/>
      <c r="H677" s="149"/>
      <c r="I677" s="148"/>
      <c r="J677" s="149"/>
      <c r="K677" s="156"/>
      <c r="L677" s="157"/>
      <c r="M677" s="148"/>
      <c r="N677" s="148"/>
      <c r="O677" s="148"/>
      <c r="P677" s="155"/>
      <c r="Q677" s="148"/>
      <c r="R677" s="130"/>
      <c r="S677" s="148"/>
      <c r="T677" s="149"/>
      <c r="U677" s="149"/>
      <c r="V677" s="47"/>
    </row>
    <row r="678" spans="1:22">
      <c r="A678" s="152"/>
      <c r="B678" s="153"/>
      <c r="C678" s="154"/>
      <c r="D678" s="149"/>
      <c r="E678" s="149"/>
      <c r="F678" s="155"/>
      <c r="G678" s="149"/>
      <c r="H678" s="149"/>
      <c r="I678" s="149"/>
      <c r="J678" s="149"/>
      <c r="K678" s="156"/>
      <c r="L678" s="157"/>
      <c r="M678" s="148"/>
      <c r="N678" s="148"/>
      <c r="O678" s="149"/>
      <c r="P678" s="150"/>
      <c r="Q678" s="149"/>
      <c r="R678" s="130"/>
      <c r="S678" s="149"/>
      <c r="T678" s="149"/>
      <c r="U678" s="149"/>
      <c r="V678" s="47"/>
    </row>
    <row r="679" spans="1:22">
      <c r="A679" s="152"/>
      <c r="B679" s="153"/>
      <c r="C679" s="154"/>
      <c r="D679" s="149"/>
      <c r="E679" s="149"/>
      <c r="F679" s="155"/>
      <c r="G679" s="149"/>
      <c r="H679" s="149"/>
      <c r="I679" s="149"/>
      <c r="J679" s="149"/>
      <c r="K679" s="156"/>
      <c r="L679" s="157"/>
      <c r="M679" s="148"/>
      <c r="N679" s="148"/>
      <c r="O679" s="149"/>
      <c r="P679" s="150"/>
      <c r="Q679" s="149"/>
      <c r="R679" s="130"/>
      <c r="S679" s="149"/>
      <c r="T679" s="149"/>
      <c r="U679" s="149"/>
      <c r="V679" s="47"/>
    </row>
    <row r="680" spans="1:22">
      <c r="A680" s="152"/>
      <c r="B680" s="153"/>
      <c r="C680" s="154"/>
      <c r="D680" s="149"/>
      <c r="E680" s="149"/>
      <c r="F680" s="155"/>
      <c r="G680" s="149"/>
      <c r="H680" s="149"/>
      <c r="I680" s="149"/>
      <c r="J680" s="149"/>
      <c r="K680" s="156"/>
      <c r="L680" s="157"/>
      <c r="M680" s="148"/>
      <c r="N680" s="148"/>
      <c r="O680" s="149"/>
      <c r="P680" s="150"/>
      <c r="Q680" s="149"/>
      <c r="R680" s="130"/>
      <c r="S680" s="149"/>
      <c r="T680" s="149"/>
      <c r="U680" s="149"/>
      <c r="V680" s="47"/>
    </row>
    <row r="681" spans="1:22">
      <c r="A681" s="160"/>
      <c r="B681" s="153"/>
      <c r="C681" s="154"/>
      <c r="D681" s="149"/>
      <c r="E681" s="149"/>
      <c r="F681" s="155"/>
      <c r="G681" s="149"/>
      <c r="H681" s="149"/>
      <c r="I681" s="149"/>
      <c r="J681" s="149"/>
      <c r="K681" s="156"/>
      <c r="L681" s="157"/>
      <c r="M681" s="148"/>
      <c r="N681" s="148"/>
      <c r="O681" s="148"/>
      <c r="P681" s="155"/>
      <c r="Q681" s="148"/>
      <c r="R681" s="130"/>
      <c r="S681" s="148"/>
      <c r="T681" s="149"/>
      <c r="U681" s="149"/>
      <c r="V681" s="47"/>
    </row>
    <row r="682" spans="1:22">
      <c r="A682" s="161"/>
      <c r="B682" s="153"/>
      <c r="C682" s="100"/>
      <c r="D682" s="162"/>
      <c r="E682" s="162"/>
      <c r="F682" s="163"/>
      <c r="G682" s="162"/>
      <c r="H682" s="162"/>
      <c r="I682" s="162"/>
      <c r="J682" s="162"/>
      <c r="K682" s="164"/>
      <c r="L682" s="165"/>
      <c r="M682" s="168"/>
      <c r="N682" s="168"/>
      <c r="O682" s="162"/>
      <c r="P682" s="169"/>
      <c r="Q682" s="162"/>
      <c r="R682" s="162"/>
      <c r="S682" s="162"/>
      <c r="T682" s="162"/>
      <c r="U682" s="162"/>
      <c r="V682" s="47"/>
    </row>
    <row r="683" spans="1:22">
      <c r="A683" s="152"/>
      <c r="B683" s="153"/>
      <c r="C683" s="154"/>
      <c r="D683" s="149"/>
      <c r="E683" s="149"/>
      <c r="F683" s="155"/>
      <c r="G683" s="149"/>
      <c r="H683" s="149"/>
      <c r="I683" s="149"/>
      <c r="J683" s="149"/>
      <c r="K683" s="156"/>
      <c r="L683" s="157"/>
      <c r="M683" s="148"/>
      <c r="N683" s="148"/>
      <c r="O683" s="149"/>
      <c r="P683" s="150"/>
      <c r="Q683" s="149"/>
      <c r="R683" s="130"/>
      <c r="S683" s="149"/>
      <c r="T683" s="149"/>
      <c r="U683" s="149"/>
      <c r="V683" s="47"/>
    </row>
    <row r="684" spans="1:22">
      <c r="A684" s="152"/>
      <c r="B684" s="153"/>
      <c r="C684" s="154"/>
      <c r="D684" s="149"/>
      <c r="E684" s="149"/>
      <c r="F684" s="155"/>
      <c r="G684" s="149"/>
      <c r="H684" s="149"/>
      <c r="I684" s="149"/>
      <c r="J684" s="149"/>
      <c r="K684" s="156"/>
      <c r="L684" s="157"/>
      <c r="M684" s="148"/>
      <c r="N684" s="148"/>
      <c r="O684" s="149"/>
      <c r="P684" s="150"/>
      <c r="Q684" s="149"/>
      <c r="R684" s="130"/>
      <c r="S684" s="149"/>
      <c r="T684" s="149"/>
      <c r="U684" s="149"/>
      <c r="V684" s="47"/>
    </row>
    <row r="685" spans="1:22">
      <c r="A685" s="158"/>
      <c r="B685" s="153"/>
      <c r="C685" s="154"/>
      <c r="D685" s="148"/>
      <c r="E685" s="148"/>
      <c r="F685" s="155"/>
      <c r="G685" s="148"/>
      <c r="H685" s="148"/>
      <c r="I685" s="148"/>
      <c r="J685" s="148"/>
      <c r="K685" s="159"/>
      <c r="L685" s="157"/>
      <c r="M685" s="148"/>
      <c r="N685" s="148"/>
      <c r="O685" s="148"/>
      <c r="P685" s="155"/>
      <c r="Q685" s="148"/>
      <c r="R685" s="129"/>
      <c r="S685" s="148"/>
      <c r="T685" s="148"/>
      <c r="U685" s="159"/>
      <c r="V685" s="47"/>
    </row>
    <row r="686" spans="1:22">
      <c r="A686" s="152"/>
      <c r="B686" s="153"/>
      <c r="C686" s="154"/>
      <c r="D686" s="149"/>
      <c r="E686" s="149"/>
      <c r="F686" s="155"/>
      <c r="G686" s="149"/>
      <c r="H686" s="149"/>
      <c r="I686" s="149"/>
      <c r="J686" s="149"/>
      <c r="K686" s="156"/>
      <c r="L686" s="157"/>
      <c r="M686" s="148"/>
      <c r="N686" s="148"/>
      <c r="O686" s="149"/>
      <c r="P686" s="150"/>
      <c r="Q686" s="149"/>
      <c r="R686" s="130"/>
      <c r="S686" s="149"/>
      <c r="T686" s="149"/>
      <c r="U686" s="149"/>
      <c r="V686" s="47"/>
    </row>
    <row r="687" spans="1:22">
      <c r="A687" s="152"/>
      <c r="B687" s="153"/>
      <c r="C687" s="154"/>
      <c r="D687" s="149"/>
      <c r="E687" s="149"/>
      <c r="F687" s="155"/>
      <c r="G687" s="149"/>
      <c r="H687" s="149"/>
      <c r="I687" s="149"/>
      <c r="J687" s="149"/>
      <c r="K687" s="156"/>
      <c r="L687" s="157"/>
      <c r="M687" s="148"/>
      <c r="N687" s="148"/>
      <c r="O687" s="149"/>
      <c r="P687" s="150"/>
      <c r="Q687" s="149"/>
      <c r="R687" s="130"/>
      <c r="S687" s="149"/>
      <c r="T687" s="149"/>
      <c r="U687" s="149"/>
      <c r="V687" s="47"/>
    </row>
    <row r="688" spans="1:22">
      <c r="A688" s="152"/>
      <c r="B688" s="153"/>
      <c r="C688" s="154"/>
      <c r="D688" s="149"/>
      <c r="E688" s="149"/>
      <c r="F688" s="155"/>
      <c r="G688" s="149"/>
      <c r="H688" s="149"/>
      <c r="I688" s="149"/>
      <c r="J688" s="149"/>
      <c r="K688" s="156"/>
      <c r="L688" s="157"/>
      <c r="M688" s="148"/>
      <c r="N688" s="148"/>
      <c r="O688" s="149"/>
      <c r="P688" s="150"/>
      <c r="Q688" s="149"/>
      <c r="R688" s="130"/>
      <c r="S688" s="149"/>
      <c r="T688" s="149"/>
      <c r="U688" s="149"/>
      <c r="V688" s="47"/>
    </row>
    <row r="689" spans="1:22">
      <c r="A689" s="152"/>
      <c r="B689" s="153"/>
      <c r="C689" s="154"/>
      <c r="D689" s="149"/>
      <c r="E689" s="149"/>
      <c r="F689" s="155"/>
      <c r="G689" s="149"/>
      <c r="H689" s="149"/>
      <c r="I689" s="149"/>
      <c r="J689" s="149"/>
      <c r="K689" s="156"/>
      <c r="L689" s="157"/>
      <c r="M689" s="148"/>
      <c r="N689" s="148"/>
      <c r="O689" s="149"/>
      <c r="P689" s="150"/>
      <c r="Q689" s="149"/>
      <c r="R689" s="130"/>
      <c r="S689" s="149"/>
      <c r="T689" s="149"/>
      <c r="U689" s="149"/>
      <c r="V689" s="47"/>
    </row>
    <row r="690" spans="1:22">
      <c r="A690" s="158"/>
      <c r="B690" s="153"/>
      <c r="C690" s="154"/>
      <c r="D690" s="148"/>
      <c r="E690" s="148"/>
      <c r="F690" s="155"/>
      <c r="G690" s="148"/>
      <c r="H690" s="148"/>
      <c r="I690" s="148"/>
      <c r="J690" s="148"/>
      <c r="K690" s="159"/>
      <c r="L690" s="157"/>
      <c r="M690" s="148"/>
      <c r="N690" s="148"/>
      <c r="O690" s="148"/>
      <c r="P690" s="155"/>
      <c r="Q690" s="148"/>
      <c r="R690" s="129"/>
      <c r="S690" s="148"/>
      <c r="T690" s="148"/>
      <c r="U690" s="148"/>
      <c r="V690" s="47"/>
    </row>
    <row r="691" spans="1:22">
      <c r="A691" s="152"/>
      <c r="B691" s="153"/>
      <c r="C691" s="154"/>
      <c r="D691" s="149"/>
      <c r="E691" s="149"/>
      <c r="F691" s="155"/>
      <c r="G691" s="149"/>
      <c r="H691" s="149"/>
      <c r="I691" s="149"/>
      <c r="J691" s="149"/>
      <c r="K691" s="156"/>
      <c r="L691" s="157"/>
      <c r="M691" s="148"/>
      <c r="N691" s="148"/>
      <c r="O691" s="149"/>
      <c r="P691" s="150"/>
      <c r="Q691" s="149"/>
      <c r="R691" s="130"/>
      <c r="S691" s="149"/>
      <c r="T691" s="149"/>
      <c r="U691" s="149"/>
      <c r="V691" s="47"/>
    </row>
    <row r="692" spans="1:22">
      <c r="A692" s="152"/>
      <c r="B692" s="153"/>
      <c r="C692" s="154"/>
      <c r="D692" s="149"/>
      <c r="E692" s="149"/>
      <c r="F692" s="155"/>
      <c r="G692" s="149"/>
      <c r="H692" s="149"/>
      <c r="I692" s="149"/>
      <c r="J692" s="149"/>
      <c r="K692" s="156"/>
      <c r="L692" s="157"/>
      <c r="M692" s="148"/>
      <c r="N692" s="148"/>
      <c r="O692" s="149"/>
      <c r="P692" s="150"/>
      <c r="Q692" s="149"/>
      <c r="R692" s="130"/>
      <c r="S692" s="149"/>
      <c r="T692" s="149"/>
      <c r="U692" s="149"/>
      <c r="V692" s="47"/>
    </row>
    <row r="693" spans="1:22">
      <c r="A693" s="152"/>
      <c r="B693" s="153"/>
      <c r="C693" s="154"/>
      <c r="D693" s="149"/>
      <c r="E693" s="149"/>
      <c r="F693" s="155"/>
      <c r="G693" s="149"/>
      <c r="H693" s="149"/>
      <c r="I693" s="149"/>
      <c r="J693" s="149"/>
      <c r="K693" s="156"/>
      <c r="L693" s="157"/>
      <c r="M693" s="148"/>
      <c r="N693" s="148"/>
      <c r="O693" s="149"/>
      <c r="P693" s="150"/>
      <c r="Q693" s="149"/>
      <c r="R693" s="130"/>
      <c r="S693" s="149"/>
      <c r="T693" s="149"/>
      <c r="U693" s="149"/>
      <c r="V693" s="47"/>
    </row>
    <row r="694" spans="1:22">
      <c r="A694" s="152"/>
      <c r="B694" s="153"/>
      <c r="C694" s="154"/>
      <c r="D694" s="149"/>
      <c r="E694" s="149"/>
      <c r="F694" s="155"/>
      <c r="G694" s="149"/>
      <c r="H694" s="149"/>
      <c r="I694" s="149"/>
      <c r="J694" s="149"/>
      <c r="K694" s="156"/>
      <c r="L694" s="157"/>
      <c r="M694" s="148"/>
      <c r="N694" s="148"/>
      <c r="O694" s="149"/>
      <c r="P694" s="150"/>
      <c r="Q694" s="149"/>
      <c r="R694" s="130"/>
      <c r="S694" s="149"/>
      <c r="T694" s="149"/>
      <c r="U694" s="149"/>
      <c r="V694" s="47"/>
    </row>
    <row r="695" spans="1:22">
      <c r="A695" s="152"/>
      <c r="B695" s="153"/>
      <c r="C695" s="154"/>
      <c r="D695" s="149"/>
      <c r="E695" s="149"/>
      <c r="F695" s="155"/>
      <c r="G695" s="149"/>
      <c r="H695" s="149"/>
      <c r="I695" s="149"/>
      <c r="J695" s="149"/>
      <c r="K695" s="156"/>
      <c r="L695" s="157"/>
      <c r="M695" s="148"/>
      <c r="N695" s="148"/>
      <c r="O695" s="149"/>
      <c r="P695" s="150"/>
      <c r="Q695" s="149"/>
      <c r="R695" s="130"/>
      <c r="S695" s="149"/>
      <c r="T695" s="149"/>
      <c r="U695" s="149"/>
      <c r="V695" s="47"/>
    </row>
    <row r="696" spans="1:22">
      <c r="A696" s="152"/>
      <c r="B696" s="153"/>
      <c r="C696" s="154"/>
      <c r="D696" s="149"/>
      <c r="E696" s="149"/>
      <c r="F696" s="155"/>
      <c r="G696" s="149"/>
      <c r="H696" s="149"/>
      <c r="I696" s="149"/>
      <c r="J696" s="149"/>
      <c r="K696" s="156"/>
      <c r="L696" s="157"/>
      <c r="M696" s="148"/>
      <c r="N696" s="148"/>
      <c r="O696" s="149"/>
      <c r="P696" s="150"/>
      <c r="Q696" s="149"/>
      <c r="R696" s="130"/>
      <c r="S696" s="149"/>
      <c r="T696" s="149"/>
      <c r="U696" s="149"/>
      <c r="V696" s="47"/>
    </row>
    <row r="697" spans="1:22">
      <c r="A697" s="152"/>
      <c r="B697" s="153"/>
      <c r="C697" s="154"/>
      <c r="D697" s="149"/>
      <c r="E697" s="149"/>
      <c r="F697" s="155"/>
      <c r="G697" s="149"/>
      <c r="H697" s="149"/>
      <c r="I697" s="149"/>
      <c r="J697" s="149"/>
      <c r="K697" s="156"/>
      <c r="L697" s="157"/>
      <c r="M697" s="148"/>
      <c r="N697" s="148"/>
      <c r="O697" s="149"/>
      <c r="P697" s="150"/>
      <c r="Q697" s="149"/>
      <c r="R697" s="130"/>
      <c r="S697" s="149"/>
      <c r="T697" s="149"/>
      <c r="U697" s="149"/>
      <c r="V697" s="47"/>
    </row>
    <row r="698" spans="1:22">
      <c r="A698" s="152"/>
      <c r="B698" s="153"/>
      <c r="C698" s="154"/>
      <c r="D698" s="149"/>
      <c r="E698" s="149"/>
      <c r="F698" s="155"/>
      <c r="G698" s="149"/>
      <c r="H698" s="149"/>
      <c r="I698" s="149"/>
      <c r="J698" s="149"/>
      <c r="K698" s="156"/>
      <c r="L698" s="157"/>
      <c r="M698" s="148"/>
      <c r="N698" s="148"/>
      <c r="O698" s="149"/>
      <c r="P698" s="150"/>
      <c r="Q698" s="149"/>
      <c r="R698" s="130"/>
      <c r="S698" s="149"/>
      <c r="T698" s="149"/>
      <c r="U698" s="149"/>
      <c r="V698" s="47"/>
    </row>
    <row r="699" spans="1:22">
      <c r="A699" s="152"/>
      <c r="B699" s="153"/>
      <c r="C699" s="154"/>
      <c r="D699" s="149"/>
      <c r="E699" s="149"/>
      <c r="F699" s="155"/>
      <c r="G699" s="149"/>
      <c r="H699" s="149"/>
      <c r="I699" s="149"/>
      <c r="J699" s="149"/>
      <c r="K699" s="156"/>
      <c r="L699" s="157"/>
      <c r="M699" s="148"/>
      <c r="N699" s="148"/>
      <c r="O699" s="149"/>
      <c r="P699" s="150"/>
      <c r="Q699" s="149"/>
      <c r="R699" s="130"/>
      <c r="S699" s="149"/>
      <c r="T699" s="149"/>
      <c r="U699" s="149"/>
      <c r="V699" s="47"/>
    </row>
    <row r="700" spans="1:22">
      <c r="A700" s="152"/>
      <c r="B700" s="153"/>
      <c r="C700" s="154"/>
      <c r="D700" s="149"/>
      <c r="E700" s="149"/>
      <c r="F700" s="155"/>
      <c r="G700" s="149"/>
      <c r="H700" s="149"/>
      <c r="I700" s="149"/>
      <c r="J700" s="149"/>
      <c r="K700" s="156"/>
      <c r="L700" s="157"/>
      <c r="M700" s="148"/>
      <c r="N700" s="148"/>
      <c r="O700" s="149"/>
      <c r="P700" s="150"/>
      <c r="Q700" s="149"/>
      <c r="R700" s="130"/>
      <c r="S700" s="149"/>
      <c r="T700" s="149"/>
      <c r="U700" s="149"/>
      <c r="V700" s="47"/>
    </row>
    <row r="701" spans="1:22">
      <c r="A701" s="152"/>
      <c r="B701" s="153"/>
      <c r="C701" s="154"/>
      <c r="D701" s="149"/>
      <c r="E701" s="149"/>
      <c r="F701" s="155"/>
      <c r="G701" s="149"/>
      <c r="H701" s="149"/>
      <c r="I701" s="149"/>
      <c r="J701" s="149"/>
      <c r="K701" s="156"/>
      <c r="L701" s="157"/>
      <c r="M701" s="148"/>
      <c r="N701" s="148"/>
      <c r="O701" s="149"/>
      <c r="P701" s="150"/>
      <c r="Q701" s="149"/>
      <c r="R701" s="130"/>
      <c r="S701" s="149"/>
      <c r="T701" s="149"/>
      <c r="U701" s="149"/>
      <c r="V701" s="47"/>
    </row>
    <row r="702" spans="1:22">
      <c r="A702" s="152"/>
      <c r="B702" s="153"/>
      <c r="C702" s="154"/>
      <c r="D702" s="149"/>
      <c r="E702" s="149"/>
      <c r="F702" s="155"/>
      <c r="G702" s="149"/>
      <c r="H702" s="149"/>
      <c r="I702" s="149"/>
      <c r="J702" s="149"/>
      <c r="K702" s="156"/>
      <c r="L702" s="157"/>
      <c r="M702" s="148"/>
      <c r="N702" s="148"/>
      <c r="O702" s="149"/>
      <c r="P702" s="150"/>
      <c r="Q702" s="149"/>
      <c r="R702" s="130"/>
      <c r="S702" s="149"/>
      <c r="T702" s="149"/>
      <c r="U702" s="149"/>
      <c r="V702" s="47"/>
    </row>
    <row r="703" spans="1:22">
      <c r="A703" s="158"/>
      <c r="B703" s="153"/>
      <c r="C703" s="154"/>
      <c r="D703" s="148"/>
      <c r="E703" s="148"/>
      <c r="F703" s="155"/>
      <c r="G703" s="148"/>
      <c r="H703" s="148"/>
      <c r="I703" s="148"/>
      <c r="J703" s="149"/>
      <c r="K703" s="159"/>
      <c r="L703" s="157"/>
      <c r="M703" s="148"/>
      <c r="N703" s="148"/>
      <c r="O703" s="148"/>
      <c r="P703" s="155"/>
      <c r="Q703" s="148"/>
      <c r="R703" s="129"/>
      <c r="S703" s="148"/>
      <c r="T703" s="148"/>
      <c r="U703" s="148"/>
      <c r="V703" s="47"/>
    </row>
    <row r="704" spans="1:22">
      <c r="A704" s="152"/>
      <c r="B704" s="153"/>
      <c r="C704" s="154"/>
      <c r="D704" s="149"/>
      <c r="E704" s="149"/>
      <c r="F704" s="155"/>
      <c r="G704" s="149"/>
      <c r="H704" s="149"/>
      <c r="I704" s="149"/>
      <c r="J704" s="149"/>
      <c r="K704" s="156"/>
      <c r="L704" s="157"/>
      <c r="M704" s="148"/>
      <c r="N704" s="148"/>
      <c r="O704" s="149"/>
      <c r="P704" s="150"/>
      <c r="Q704" s="149"/>
      <c r="R704" s="130"/>
      <c r="S704" s="149"/>
      <c r="T704" s="149"/>
      <c r="U704" s="149"/>
      <c r="V704" s="47"/>
    </row>
    <row r="705" spans="1:22">
      <c r="A705" s="152"/>
      <c r="B705" s="153"/>
      <c r="C705" s="154"/>
      <c r="D705" s="149"/>
      <c r="E705" s="149"/>
      <c r="F705" s="155"/>
      <c r="G705" s="149"/>
      <c r="H705" s="149"/>
      <c r="I705" s="148"/>
      <c r="J705" s="149"/>
      <c r="K705" s="156"/>
      <c r="L705" s="157"/>
      <c r="M705" s="148"/>
      <c r="N705" s="148"/>
      <c r="O705" s="148"/>
      <c r="P705" s="155"/>
      <c r="Q705" s="148"/>
      <c r="R705" s="130"/>
      <c r="S705" s="148"/>
      <c r="T705" s="149"/>
      <c r="U705" s="149"/>
      <c r="V705" s="47"/>
    </row>
    <row r="706" spans="1:22">
      <c r="A706" s="152"/>
      <c r="B706" s="153"/>
      <c r="C706" s="154"/>
      <c r="D706" s="149"/>
      <c r="E706" s="149"/>
      <c r="F706" s="155"/>
      <c r="G706" s="149"/>
      <c r="H706" s="149"/>
      <c r="I706" s="149"/>
      <c r="J706" s="149"/>
      <c r="K706" s="156"/>
      <c r="L706" s="157"/>
      <c r="M706" s="148"/>
      <c r="N706" s="148"/>
      <c r="O706" s="149"/>
      <c r="P706" s="150"/>
      <c r="Q706" s="149"/>
      <c r="R706" s="130"/>
      <c r="S706" s="149"/>
      <c r="T706" s="149"/>
      <c r="U706" s="149"/>
      <c r="V706" s="47"/>
    </row>
    <row r="707" spans="1:22">
      <c r="A707" s="152"/>
      <c r="B707" s="153"/>
      <c r="C707" s="154"/>
      <c r="D707" s="149"/>
      <c r="E707" s="149"/>
      <c r="F707" s="155"/>
      <c r="G707" s="149"/>
      <c r="H707" s="149"/>
      <c r="I707" s="149"/>
      <c r="J707" s="149"/>
      <c r="K707" s="156"/>
      <c r="L707" s="157"/>
      <c r="M707" s="148"/>
      <c r="N707" s="148"/>
      <c r="O707" s="149"/>
      <c r="P707" s="150"/>
      <c r="Q707" s="149"/>
      <c r="R707" s="130"/>
      <c r="S707" s="149"/>
      <c r="T707" s="149"/>
      <c r="U707" s="149"/>
      <c r="V707" s="47"/>
    </row>
    <row r="708" spans="1:22">
      <c r="A708" s="152"/>
      <c r="B708" s="153"/>
      <c r="C708" s="154"/>
      <c r="D708" s="149"/>
      <c r="E708" s="149"/>
      <c r="F708" s="155"/>
      <c r="G708" s="149"/>
      <c r="H708" s="149"/>
      <c r="I708" s="149"/>
      <c r="J708" s="149"/>
      <c r="K708" s="156"/>
      <c r="L708" s="157"/>
      <c r="M708" s="148"/>
      <c r="N708" s="148"/>
      <c r="O708" s="149"/>
      <c r="P708" s="150"/>
      <c r="Q708" s="149"/>
      <c r="R708" s="130"/>
      <c r="S708" s="149"/>
      <c r="T708" s="149"/>
      <c r="U708" s="149"/>
      <c r="V708" s="47"/>
    </row>
    <row r="709" spans="1:22">
      <c r="A709" s="160"/>
      <c r="B709" s="153"/>
      <c r="C709" s="154"/>
      <c r="D709" s="149"/>
      <c r="E709" s="149"/>
      <c r="F709" s="155"/>
      <c r="G709" s="149"/>
      <c r="H709" s="149"/>
      <c r="I709" s="149"/>
      <c r="J709" s="149"/>
      <c r="K709" s="156"/>
      <c r="L709" s="157"/>
      <c r="M709" s="148"/>
      <c r="N709" s="148"/>
      <c r="O709" s="148"/>
      <c r="P709" s="155"/>
      <c r="Q709" s="148"/>
      <c r="R709" s="130"/>
      <c r="S709" s="148"/>
      <c r="T709" s="149"/>
      <c r="U709" s="149"/>
      <c r="V709" s="47"/>
    </row>
    <row r="710" spans="1:22">
      <c r="A710" s="161"/>
      <c r="B710" s="153"/>
      <c r="C710" s="100"/>
      <c r="D710" s="162"/>
      <c r="E710" s="162"/>
      <c r="F710" s="163"/>
      <c r="G710" s="162"/>
      <c r="H710" s="162"/>
      <c r="I710" s="162"/>
      <c r="J710" s="162"/>
      <c r="K710" s="164"/>
      <c r="L710" s="165"/>
      <c r="M710" s="168"/>
      <c r="N710" s="168"/>
      <c r="O710" s="162"/>
      <c r="P710" s="169"/>
      <c r="Q710" s="162"/>
      <c r="R710" s="162"/>
      <c r="S710" s="162"/>
      <c r="T710" s="162"/>
      <c r="U710" s="162"/>
      <c r="V710" s="47"/>
    </row>
    <row r="711" spans="1:22">
      <c r="A711" s="152"/>
      <c r="B711" s="153"/>
      <c r="C711" s="154"/>
      <c r="D711" s="149"/>
      <c r="E711" s="149"/>
      <c r="F711" s="155"/>
      <c r="G711" s="149"/>
      <c r="H711" s="149"/>
      <c r="I711" s="149"/>
      <c r="J711" s="149"/>
      <c r="K711" s="156"/>
      <c r="L711" s="157"/>
      <c r="M711" s="148"/>
      <c r="N711" s="148"/>
      <c r="O711" s="149"/>
      <c r="P711" s="150"/>
      <c r="Q711" s="149"/>
      <c r="R711" s="130"/>
      <c r="S711" s="149"/>
      <c r="T711" s="149"/>
      <c r="U711" s="149"/>
      <c r="V711" s="47"/>
    </row>
    <row r="712" spans="1:22">
      <c r="A712" s="152"/>
      <c r="B712" s="153"/>
      <c r="C712" s="154"/>
      <c r="D712" s="149"/>
      <c r="E712" s="149"/>
      <c r="F712" s="155"/>
      <c r="G712" s="149"/>
      <c r="H712" s="149"/>
      <c r="I712" s="149"/>
      <c r="J712" s="149"/>
      <c r="K712" s="156"/>
      <c r="L712" s="157"/>
      <c r="M712" s="148"/>
      <c r="N712" s="148"/>
      <c r="O712" s="149"/>
      <c r="P712" s="150"/>
      <c r="Q712" s="149"/>
      <c r="R712" s="130"/>
      <c r="S712" s="149"/>
      <c r="T712" s="149"/>
      <c r="U712" s="149"/>
      <c r="V712" s="47"/>
    </row>
    <row r="713" spans="1:22">
      <c r="A713" s="158"/>
      <c r="B713" s="153"/>
      <c r="C713" s="154"/>
      <c r="D713" s="148"/>
      <c r="E713" s="148"/>
      <c r="F713" s="155"/>
      <c r="G713" s="148"/>
      <c r="H713" s="148"/>
      <c r="I713" s="148"/>
      <c r="J713" s="148"/>
      <c r="K713" s="159"/>
      <c r="L713" s="157"/>
      <c r="M713" s="148"/>
      <c r="N713" s="148"/>
      <c r="O713" s="148"/>
      <c r="P713" s="155"/>
      <c r="Q713" s="148"/>
      <c r="R713" s="129"/>
      <c r="S713" s="148"/>
      <c r="T713" s="148"/>
      <c r="U713" s="159"/>
      <c r="V713" s="47"/>
    </row>
    <row r="714" spans="1:22">
      <c r="A714" s="152"/>
      <c r="B714" s="153"/>
      <c r="C714" s="154"/>
      <c r="D714" s="149"/>
      <c r="E714" s="149"/>
      <c r="F714" s="155"/>
      <c r="G714" s="149"/>
      <c r="H714" s="149"/>
      <c r="I714" s="149"/>
      <c r="J714" s="149"/>
      <c r="K714" s="156"/>
      <c r="L714" s="157"/>
      <c r="M714" s="148"/>
      <c r="N714" s="148"/>
      <c r="O714" s="149"/>
      <c r="P714" s="150"/>
      <c r="Q714" s="149"/>
      <c r="R714" s="130"/>
      <c r="S714" s="149"/>
      <c r="T714" s="149"/>
      <c r="U714" s="149"/>
      <c r="V714" s="47"/>
    </row>
    <row r="715" spans="1:22">
      <c r="A715" s="152"/>
      <c r="B715" s="153"/>
      <c r="C715" s="154"/>
      <c r="D715" s="149"/>
      <c r="E715" s="149"/>
      <c r="F715" s="155"/>
      <c r="G715" s="149"/>
      <c r="H715" s="149"/>
      <c r="I715" s="149"/>
      <c r="J715" s="149"/>
      <c r="K715" s="156"/>
      <c r="L715" s="157"/>
      <c r="M715" s="148"/>
      <c r="N715" s="148"/>
      <c r="O715" s="149"/>
      <c r="P715" s="150"/>
      <c r="Q715" s="149"/>
      <c r="R715" s="130"/>
      <c r="S715" s="149"/>
      <c r="T715" s="149"/>
      <c r="U715" s="149"/>
      <c r="V715" s="47"/>
    </row>
    <row r="716" spans="1:22">
      <c r="A716" s="152"/>
      <c r="B716" s="153"/>
      <c r="C716" s="154"/>
      <c r="D716" s="149"/>
      <c r="E716" s="149"/>
      <c r="F716" s="155"/>
      <c r="G716" s="149"/>
      <c r="H716" s="149"/>
      <c r="I716" s="149"/>
      <c r="J716" s="149"/>
      <c r="K716" s="156"/>
      <c r="L716" s="157"/>
      <c r="M716" s="148"/>
      <c r="N716" s="148"/>
      <c r="O716" s="149"/>
      <c r="P716" s="150"/>
      <c r="Q716" s="149"/>
      <c r="R716" s="130"/>
      <c r="S716" s="149"/>
      <c r="T716" s="149"/>
      <c r="U716" s="149"/>
      <c r="V716" s="47"/>
    </row>
    <row r="717" spans="1:22">
      <c r="A717" s="152"/>
      <c r="B717" s="153"/>
      <c r="C717" s="154"/>
      <c r="D717" s="149"/>
      <c r="E717" s="149"/>
      <c r="F717" s="155"/>
      <c r="G717" s="149"/>
      <c r="H717" s="149"/>
      <c r="I717" s="149"/>
      <c r="J717" s="149"/>
      <c r="K717" s="156"/>
      <c r="L717" s="157"/>
      <c r="M717" s="148"/>
      <c r="N717" s="148"/>
      <c r="O717" s="149"/>
      <c r="P717" s="150"/>
      <c r="Q717" s="149"/>
      <c r="R717" s="130"/>
      <c r="S717" s="149"/>
      <c r="T717" s="149"/>
      <c r="U717" s="149"/>
      <c r="V717" s="47"/>
    </row>
    <row r="718" spans="1:22">
      <c r="A718" s="158"/>
      <c r="B718" s="153"/>
      <c r="C718" s="154"/>
      <c r="D718" s="148"/>
      <c r="E718" s="148"/>
      <c r="F718" s="155"/>
      <c r="G718" s="148"/>
      <c r="H718" s="148"/>
      <c r="I718" s="148"/>
      <c r="J718" s="148"/>
      <c r="K718" s="159"/>
      <c r="L718" s="157"/>
      <c r="M718" s="148"/>
      <c r="N718" s="148"/>
      <c r="O718" s="148"/>
      <c r="P718" s="155"/>
      <c r="Q718" s="148"/>
      <c r="R718" s="129"/>
      <c r="S718" s="148"/>
      <c r="T718" s="148"/>
      <c r="U718" s="148"/>
      <c r="V718" s="47"/>
    </row>
    <row r="719" spans="1:22">
      <c r="A719" s="152"/>
      <c r="B719" s="153"/>
      <c r="C719" s="154"/>
      <c r="D719" s="149"/>
      <c r="E719" s="149"/>
      <c r="F719" s="155"/>
      <c r="G719" s="149"/>
      <c r="H719" s="149"/>
      <c r="I719" s="149"/>
      <c r="J719" s="149"/>
      <c r="K719" s="156"/>
      <c r="L719" s="157"/>
      <c r="M719" s="148"/>
      <c r="N719" s="148"/>
      <c r="O719" s="149"/>
      <c r="P719" s="150"/>
      <c r="Q719" s="149"/>
      <c r="R719" s="130"/>
      <c r="S719" s="149"/>
      <c r="T719" s="149"/>
      <c r="U719" s="149"/>
      <c r="V719" s="47"/>
    </row>
    <row r="720" spans="1:22">
      <c r="A720" s="152"/>
      <c r="B720" s="153"/>
      <c r="C720" s="154"/>
      <c r="D720" s="149"/>
      <c r="E720" s="149"/>
      <c r="F720" s="155"/>
      <c r="G720" s="149"/>
      <c r="H720" s="149"/>
      <c r="I720" s="149"/>
      <c r="J720" s="149"/>
      <c r="K720" s="156"/>
      <c r="L720" s="157"/>
      <c r="M720" s="148"/>
      <c r="N720" s="148"/>
      <c r="O720" s="149"/>
      <c r="P720" s="150"/>
      <c r="Q720" s="149"/>
      <c r="R720" s="130"/>
      <c r="S720" s="149"/>
      <c r="T720" s="149"/>
      <c r="U720" s="149"/>
      <c r="V720" s="47"/>
    </row>
    <row r="721" spans="1:22">
      <c r="A721" s="152"/>
      <c r="B721" s="153"/>
      <c r="C721" s="154"/>
      <c r="D721" s="149"/>
      <c r="E721" s="149"/>
      <c r="F721" s="155"/>
      <c r="G721" s="149"/>
      <c r="H721" s="149"/>
      <c r="I721" s="149"/>
      <c r="J721" s="149"/>
      <c r="K721" s="156"/>
      <c r="L721" s="157"/>
      <c r="M721" s="148"/>
      <c r="N721" s="148"/>
      <c r="O721" s="149"/>
      <c r="P721" s="150"/>
      <c r="Q721" s="149"/>
      <c r="R721" s="130"/>
      <c r="S721" s="149"/>
      <c r="T721" s="149"/>
      <c r="U721" s="149"/>
      <c r="V721" s="47"/>
    </row>
    <row r="722" spans="1:22">
      <c r="A722" s="152"/>
      <c r="B722" s="153"/>
      <c r="C722" s="154"/>
      <c r="D722" s="149"/>
      <c r="E722" s="149"/>
      <c r="F722" s="155"/>
      <c r="G722" s="149"/>
      <c r="H722" s="149"/>
      <c r="I722" s="149"/>
      <c r="J722" s="149"/>
      <c r="K722" s="156"/>
      <c r="L722" s="157"/>
      <c r="M722" s="148"/>
      <c r="N722" s="148"/>
      <c r="O722" s="149"/>
      <c r="P722" s="150"/>
      <c r="Q722" s="149"/>
      <c r="R722" s="130"/>
      <c r="S722" s="149"/>
      <c r="T722" s="149"/>
      <c r="U722" s="149"/>
      <c r="V722" s="47"/>
    </row>
  </sheetData>
  <mergeCells count="26">
    <mergeCell ref="A100:K100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  <mergeCell ref="A4:A6"/>
    <mergeCell ref="B4:B6"/>
    <mergeCell ref="E5:F5"/>
    <mergeCell ref="M8:U8"/>
    <mergeCell ref="R5:R6"/>
    <mergeCell ref="S5:S6"/>
    <mergeCell ref="G5:G6"/>
    <mergeCell ref="H5:H6"/>
    <mergeCell ref="K4:K6"/>
    <mergeCell ref="J5:J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V682"/>
  <sheetViews>
    <sheetView tabSelected="1" workbookViewId="0">
      <selection activeCell="C526" sqref="C526"/>
    </sheetView>
  </sheetViews>
  <sheetFormatPr defaultRowHeight="15"/>
  <cols>
    <col min="1" max="1" width="8.140625" customWidth="1"/>
    <col min="2" max="2" width="21.28515625" customWidth="1"/>
    <col min="3" max="3" width="27.7109375" customWidth="1"/>
    <col min="4" max="4" width="21.5703125" customWidth="1"/>
    <col min="5" max="5" width="18.5703125" customWidth="1"/>
    <col min="6" max="6" width="28" customWidth="1"/>
    <col min="7" max="7" width="14" customWidth="1"/>
    <col min="8" max="8" width="18.85546875" customWidth="1"/>
    <col min="9" max="9" width="10.7109375" customWidth="1"/>
    <col min="10" max="10" width="29.85546875" customWidth="1"/>
    <col min="11" max="11" width="31.42578125" customWidth="1"/>
    <col min="12" max="12" width="20.140625" customWidth="1"/>
    <col min="13" max="13" width="16.85546875" customWidth="1"/>
    <col min="14" max="14" width="20.28515625" customWidth="1"/>
    <col min="16" max="16" width="16.28515625" customWidth="1"/>
  </cols>
  <sheetData>
    <row r="2" spans="1:22" ht="16.5" thickBot="1">
      <c r="C2" s="196" t="s">
        <v>2501</v>
      </c>
      <c r="D2" s="196"/>
      <c r="E2" s="196"/>
      <c r="K2" s="205"/>
    </row>
    <row r="3" spans="1:22" ht="16.5" thickBot="1">
      <c r="A3" s="482" t="s">
        <v>1341</v>
      </c>
      <c r="B3" s="204" t="s">
        <v>1342</v>
      </c>
      <c r="C3" s="482" t="s">
        <v>1343</v>
      </c>
      <c r="D3" s="206" t="s">
        <v>1344</v>
      </c>
      <c r="E3" s="484" t="s">
        <v>1345</v>
      </c>
      <c r="F3" s="206" t="s">
        <v>1346</v>
      </c>
      <c r="G3" s="468" t="s">
        <v>1122</v>
      </c>
      <c r="H3" s="469"/>
      <c r="I3" s="470"/>
      <c r="J3" s="207" t="s">
        <v>1347</v>
      </c>
      <c r="K3" s="485" t="s">
        <v>2487</v>
      </c>
    </row>
    <row r="4" spans="1:22" ht="29.25" thickBot="1">
      <c r="A4" s="465"/>
      <c r="B4" s="197" t="s">
        <v>1348</v>
      </c>
      <c r="C4" s="483"/>
      <c r="D4" s="208" t="s">
        <v>1349</v>
      </c>
      <c r="E4" s="483"/>
      <c r="F4" s="209" t="s">
        <v>1350</v>
      </c>
      <c r="G4" s="197" t="s">
        <v>1126</v>
      </c>
      <c r="H4" s="201" t="s">
        <v>1123</v>
      </c>
      <c r="I4" s="201" t="s">
        <v>1124</v>
      </c>
      <c r="J4" s="197" t="s">
        <v>1351</v>
      </c>
      <c r="K4" s="465"/>
    </row>
    <row r="5" spans="1:22" ht="16.5" thickBot="1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98">
        <v>6</v>
      </c>
      <c r="G5" s="198">
        <v>7</v>
      </c>
      <c r="H5" s="198">
        <v>8</v>
      </c>
      <c r="I5" s="369">
        <v>9</v>
      </c>
      <c r="J5" s="198">
        <v>10</v>
      </c>
      <c r="K5" s="210">
        <v>11</v>
      </c>
    </row>
    <row r="6" spans="1:22" ht="15.75">
      <c r="A6" s="81">
        <v>1</v>
      </c>
      <c r="B6" s="81" t="s">
        <v>1352</v>
      </c>
      <c r="C6" s="211" t="s">
        <v>1353</v>
      </c>
      <c r="D6" s="81">
        <v>10</v>
      </c>
      <c r="E6" s="81">
        <v>2.1</v>
      </c>
      <c r="F6" s="211" t="s">
        <v>1354</v>
      </c>
      <c r="G6" s="81">
        <v>175</v>
      </c>
      <c r="H6" s="137">
        <v>25</v>
      </c>
      <c r="I6" s="81">
        <v>50</v>
      </c>
      <c r="J6" s="328">
        <f>1.73*D6*H6</f>
        <v>432.5</v>
      </c>
      <c r="K6" s="351" t="s">
        <v>1355</v>
      </c>
      <c r="O6" s="227"/>
      <c r="P6" s="333"/>
      <c r="Q6" s="227"/>
      <c r="R6" s="334"/>
      <c r="S6" s="335"/>
      <c r="T6" s="227"/>
      <c r="U6" s="227"/>
      <c r="V6" s="336"/>
    </row>
    <row r="7" spans="1:22" ht="15.75">
      <c r="A7" s="81">
        <v>2</v>
      </c>
      <c r="B7" s="81" t="s">
        <v>1352</v>
      </c>
      <c r="C7" s="211" t="s">
        <v>1356</v>
      </c>
      <c r="D7" s="81">
        <v>10</v>
      </c>
      <c r="E7" s="81">
        <v>12.1</v>
      </c>
      <c r="F7" s="211" t="s">
        <v>1354</v>
      </c>
      <c r="G7" s="81">
        <v>175</v>
      </c>
      <c r="H7" s="137">
        <v>25</v>
      </c>
      <c r="I7" s="81">
        <v>50</v>
      </c>
      <c r="J7" s="366">
        <f t="shared" ref="J7:J68" si="0">1.73*D7*H7</f>
        <v>432.5</v>
      </c>
      <c r="K7" s="350" t="s">
        <v>1355</v>
      </c>
      <c r="O7" s="227"/>
      <c r="P7" s="333"/>
      <c r="Q7" s="227"/>
      <c r="R7" s="334"/>
      <c r="S7" s="335"/>
      <c r="T7" s="227"/>
      <c r="U7" s="227"/>
      <c r="V7" s="336"/>
    </row>
    <row r="8" spans="1:22" ht="15.75">
      <c r="A8" s="81">
        <v>3</v>
      </c>
      <c r="B8" s="81" t="s">
        <v>1352</v>
      </c>
      <c r="C8" s="211" t="s">
        <v>1357</v>
      </c>
      <c r="D8" s="81">
        <v>10</v>
      </c>
      <c r="E8" s="81">
        <v>4.88</v>
      </c>
      <c r="F8" s="211" t="s">
        <v>1354</v>
      </c>
      <c r="G8" s="81">
        <v>175</v>
      </c>
      <c r="H8" s="137">
        <v>25</v>
      </c>
      <c r="I8" s="81">
        <v>50</v>
      </c>
      <c r="J8" s="366">
        <f t="shared" si="0"/>
        <v>432.5</v>
      </c>
      <c r="K8" s="351" t="s">
        <v>1355</v>
      </c>
      <c r="O8" s="227"/>
      <c r="P8" s="333"/>
      <c r="Q8" s="227"/>
      <c r="R8" s="334"/>
      <c r="S8" s="335"/>
      <c r="T8" s="227"/>
      <c r="U8" s="227"/>
      <c r="V8" s="336"/>
    </row>
    <row r="9" spans="1:22" ht="15.75">
      <c r="A9" s="81">
        <v>4</v>
      </c>
      <c r="B9" s="81" t="s">
        <v>1352</v>
      </c>
      <c r="C9" s="211" t="s">
        <v>1358</v>
      </c>
      <c r="D9" s="81">
        <v>10</v>
      </c>
      <c r="E9" s="81">
        <v>5.4</v>
      </c>
      <c r="F9" s="211" t="s">
        <v>1354</v>
      </c>
      <c r="G9" s="81">
        <v>175</v>
      </c>
      <c r="H9" s="137">
        <v>25</v>
      </c>
      <c r="I9" s="81">
        <v>50</v>
      </c>
      <c r="J9" s="366">
        <f t="shared" si="0"/>
        <v>432.5</v>
      </c>
      <c r="K9" s="350" t="s">
        <v>1355</v>
      </c>
      <c r="O9" s="227"/>
      <c r="P9" s="333"/>
      <c r="Q9" s="227"/>
      <c r="R9" s="334"/>
      <c r="S9" s="335"/>
      <c r="T9" s="227"/>
      <c r="U9" s="227"/>
      <c r="V9" s="336"/>
    </row>
    <row r="10" spans="1:22" ht="15.75">
      <c r="A10" s="81">
        <v>5</v>
      </c>
      <c r="B10" s="81" t="s">
        <v>1352</v>
      </c>
      <c r="C10" s="211" t="s">
        <v>1359</v>
      </c>
      <c r="D10" s="81">
        <v>10</v>
      </c>
      <c r="E10" s="81">
        <v>1.4</v>
      </c>
      <c r="F10" s="211" t="s">
        <v>1354</v>
      </c>
      <c r="G10" s="81">
        <v>175</v>
      </c>
      <c r="H10" s="137">
        <v>25</v>
      </c>
      <c r="I10" s="81">
        <v>50</v>
      </c>
      <c r="J10" s="366">
        <f t="shared" si="0"/>
        <v>432.5</v>
      </c>
      <c r="K10" s="350" t="s">
        <v>1355</v>
      </c>
      <c r="O10" s="227"/>
      <c r="P10" s="333"/>
      <c r="Q10" s="227"/>
      <c r="R10" s="334"/>
      <c r="S10" s="335"/>
      <c r="T10" s="227"/>
      <c r="U10" s="227"/>
      <c r="V10" s="336"/>
    </row>
    <row r="11" spans="1:22" ht="15.75">
      <c r="A11" s="81">
        <v>6</v>
      </c>
      <c r="B11" s="81" t="s">
        <v>1352</v>
      </c>
      <c r="C11" s="211" t="s">
        <v>1360</v>
      </c>
      <c r="D11" s="81">
        <v>10</v>
      </c>
      <c r="E11" s="81">
        <v>0.7</v>
      </c>
      <c r="F11" s="211" t="s">
        <v>1354</v>
      </c>
      <c r="G11" s="81">
        <v>175</v>
      </c>
      <c r="H11" s="137">
        <v>50</v>
      </c>
      <c r="I11" s="81">
        <v>50</v>
      </c>
      <c r="J11" s="366">
        <f t="shared" si="0"/>
        <v>865</v>
      </c>
      <c r="K11" s="350" t="s">
        <v>1355</v>
      </c>
      <c r="O11" s="227"/>
      <c r="P11" s="333"/>
      <c r="Q11" s="227"/>
      <c r="R11" s="334"/>
      <c r="S11" s="335"/>
      <c r="T11" s="227"/>
      <c r="U11" s="227"/>
      <c r="V11" s="336"/>
    </row>
    <row r="12" spans="1:22" ht="15.75">
      <c r="A12" s="81">
        <v>7</v>
      </c>
      <c r="B12" s="81" t="s">
        <v>1352</v>
      </c>
      <c r="C12" s="211" t="s">
        <v>1361</v>
      </c>
      <c r="D12" s="81">
        <v>10</v>
      </c>
      <c r="E12" s="81">
        <v>2.69</v>
      </c>
      <c r="F12" s="211" t="s">
        <v>1354</v>
      </c>
      <c r="G12" s="81">
        <v>175</v>
      </c>
      <c r="H12" s="137">
        <v>50</v>
      </c>
      <c r="I12" s="81">
        <v>50</v>
      </c>
      <c r="J12" s="366">
        <f t="shared" si="0"/>
        <v>865</v>
      </c>
      <c r="K12" s="350" t="s">
        <v>1355</v>
      </c>
      <c r="O12" s="227"/>
      <c r="P12" s="333"/>
      <c r="Q12" s="227"/>
      <c r="R12" s="334"/>
      <c r="S12" s="335"/>
      <c r="T12" s="227"/>
      <c r="U12" s="227"/>
      <c r="V12" s="336"/>
    </row>
    <row r="13" spans="1:22" ht="15.75">
      <c r="A13" s="81">
        <v>8</v>
      </c>
      <c r="B13" s="81" t="s">
        <v>1352</v>
      </c>
      <c r="C13" s="211" t="s">
        <v>1362</v>
      </c>
      <c r="D13" s="81">
        <v>10</v>
      </c>
      <c r="E13" s="81">
        <v>2.6</v>
      </c>
      <c r="F13" s="211" t="s">
        <v>1354</v>
      </c>
      <c r="G13" s="81">
        <v>175</v>
      </c>
      <c r="H13" s="137">
        <v>57</v>
      </c>
      <c r="I13" s="81">
        <v>50</v>
      </c>
      <c r="J13" s="366">
        <f t="shared" si="0"/>
        <v>986.1</v>
      </c>
      <c r="K13" s="350" t="s">
        <v>1355</v>
      </c>
      <c r="O13" s="227"/>
      <c r="P13" s="333"/>
      <c r="Q13" s="227"/>
      <c r="R13" s="334"/>
      <c r="S13" s="335"/>
      <c r="T13" s="227"/>
      <c r="U13" s="227"/>
      <c r="V13" s="336"/>
    </row>
    <row r="14" spans="1:22" ht="15.75">
      <c r="A14" s="81">
        <v>9</v>
      </c>
      <c r="B14" s="81" t="s">
        <v>1352</v>
      </c>
      <c r="C14" s="211" t="s">
        <v>1363</v>
      </c>
      <c r="D14" s="81">
        <v>10</v>
      </c>
      <c r="E14" s="81">
        <v>5.6</v>
      </c>
      <c r="F14" s="211" t="s">
        <v>1354</v>
      </c>
      <c r="G14" s="81">
        <v>175</v>
      </c>
      <c r="H14" s="137">
        <v>50</v>
      </c>
      <c r="I14" s="81">
        <v>50</v>
      </c>
      <c r="J14" s="366">
        <f t="shared" si="0"/>
        <v>865</v>
      </c>
      <c r="K14" s="350" t="s">
        <v>1355</v>
      </c>
      <c r="O14" s="227"/>
      <c r="P14" s="333"/>
      <c r="Q14" s="227"/>
      <c r="R14" s="334"/>
      <c r="S14" s="335"/>
      <c r="T14" s="227"/>
      <c r="U14" s="227"/>
      <c r="V14" s="336"/>
    </row>
    <row r="15" spans="1:22" ht="15.75">
      <c r="A15" s="81">
        <v>10</v>
      </c>
      <c r="B15" s="81" t="s">
        <v>1352</v>
      </c>
      <c r="C15" s="211" t="s">
        <v>1364</v>
      </c>
      <c r="D15" s="81">
        <v>10</v>
      </c>
      <c r="E15" s="81">
        <v>3.81</v>
      </c>
      <c r="F15" s="211" t="s">
        <v>1354</v>
      </c>
      <c r="G15" s="81">
        <v>175</v>
      </c>
      <c r="H15" s="137">
        <v>50</v>
      </c>
      <c r="I15" s="81">
        <v>100</v>
      </c>
      <c r="J15" s="366">
        <f t="shared" si="0"/>
        <v>865</v>
      </c>
      <c r="K15" s="350" t="s">
        <v>1355</v>
      </c>
      <c r="O15" s="227"/>
      <c r="P15" s="333"/>
      <c r="Q15" s="227"/>
      <c r="R15" s="334"/>
      <c r="S15" s="335"/>
      <c r="T15" s="227"/>
      <c r="U15" s="227"/>
      <c r="V15" s="336"/>
    </row>
    <row r="16" spans="1:22" ht="15.75">
      <c r="A16" s="81">
        <v>11</v>
      </c>
      <c r="B16" s="81" t="s">
        <v>1352</v>
      </c>
      <c r="C16" s="211" t="s">
        <v>1365</v>
      </c>
      <c r="D16" s="81">
        <v>10</v>
      </c>
      <c r="E16" s="81">
        <v>1.4</v>
      </c>
      <c r="F16" s="211" t="s">
        <v>1354</v>
      </c>
      <c r="G16" s="81">
        <v>175</v>
      </c>
      <c r="H16" s="137">
        <v>50</v>
      </c>
      <c r="I16" s="81">
        <v>50</v>
      </c>
      <c r="J16" s="366">
        <f t="shared" si="0"/>
        <v>865</v>
      </c>
      <c r="K16" s="350" t="s">
        <v>1355</v>
      </c>
      <c r="O16" s="227"/>
      <c r="P16" s="333"/>
      <c r="Q16" s="227"/>
      <c r="R16" s="334"/>
      <c r="S16" s="335"/>
      <c r="T16" s="227"/>
      <c r="U16" s="227"/>
      <c r="V16" s="336"/>
    </row>
    <row r="17" spans="1:22" ht="15.75">
      <c r="A17" s="81">
        <v>12</v>
      </c>
      <c r="B17" s="81" t="s">
        <v>1352</v>
      </c>
      <c r="C17" s="211" t="s">
        <v>1366</v>
      </c>
      <c r="D17" s="81">
        <v>10</v>
      </c>
      <c r="E17" s="81">
        <v>3</v>
      </c>
      <c r="F17" s="211" t="s">
        <v>1354</v>
      </c>
      <c r="G17" s="81">
        <v>175</v>
      </c>
      <c r="H17" s="137">
        <v>25</v>
      </c>
      <c r="I17" s="81">
        <v>50</v>
      </c>
      <c r="J17" s="366">
        <f t="shared" si="0"/>
        <v>432.5</v>
      </c>
      <c r="K17" s="350" t="s">
        <v>1355</v>
      </c>
      <c r="O17" s="227"/>
      <c r="P17" s="333"/>
      <c r="Q17" s="227"/>
      <c r="R17" s="334"/>
      <c r="S17" s="335"/>
      <c r="T17" s="227"/>
      <c r="U17" s="227"/>
      <c r="V17" s="336"/>
    </row>
    <row r="18" spans="1:22" ht="15.75">
      <c r="A18" s="81">
        <v>13</v>
      </c>
      <c r="B18" s="81" t="s">
        <v>1352</v>
      </c>
      <c r="C18" s="211" t="s">
        <v>1367</v>
      </c>
      <c r="D18" s="81">
        <v>10</v>
      </c>
      <c r="E18" s="81">
        <v>0.85</v>
      </c>
      <c r="F18" s="211" t="s">
        <v>1354</v>
      </c>
      <c r="G18" s="81">
        <v>175</v>
      </c>
      <c r="H18" s="137">
        <v>25</v>
      </c>
      <c r="I18" s="81">
        <v>50</v>
      </c>
      <c r="J18" s="366">
        <f t="shared" si="0"/>
        <v>432.5</v>
      </c>
      <c r="K18" s="350" t="s">
        <v>1355</v>
      </c>
      <c r="O18" s="227"/>
      <c r="P18" s="333"/>
      <c r="Q18" s="227"/>
      <c r="R18" s="334"/>
      <c r="S18" s="335"/>
      <c r="T18" s="227"/>
      <c r="U18" s="227"/>
      <c r="V18" s="336"/>
    </row>
    <row r="19" spans="1:22" ht="15.75">
      <c r="A19" s="81">
        <v>14</v>
      </c>
      <c r="B19" s="81" t="s">
        <v>1352</v>
      </c>
      <c r="C19" s="211" t="s">
        <v>1368</v>
      </c>
      <c r="D19" s="81">
        <v>10</v>
      </c>
      <c r="E19" s="81">
        <v>5.6</v>
      </c>
      <c r="F19" s="211" t="s">
        <v>1369</v>
      </c>
      <c r="G19" s="81">
        <v>210</v>
      </c>
      <c r="H19" s="137">
        <v>25</v>
      </c>
      <c r="I19" s="81">
        <v>50</v>
      </c>
      <c r="J19" s="366">
        <f t="shared" si="0"/>
        <v>432.5</v>
      </c>
      <c r="K19" s="350" t="s">
        <v>1355</v>
      </c>
      <c r="O19" s="227"/>
      <c r="P19" s="333"/>
      <c r="Q19" s="227"/>
      <c r="R19" s="334"/>
      <c r="S19" s="335"/>
      <c r="T19" s="227"/>
      <c r="U19" s="227"/>
      <c r="V19" s="336"/>
    </row>
    <row r="20" spans="1:22" ht="29.25" customHeight="1">
      <c r="A20" s="81">
        <v>15</v>
      </c>
      <c r="B20" s="81" t="s">
        <v>1352</v>
      </c>
      <c r="C20" s="211" t="s">
        <v>1370</v>
      </c>
      <c r="D20" s="81">
        <v>10</v>
      </c>
      <c r="E20" s="81">
        <v>0.3</v>
      </c>
      <c r="F20" s="211" t="s">
        <v>1371</v>
      </c>
      <c r="G20" s="81" t="s">
        <v>1376</v>
      </c>
      <c r="H20" s="137">
        <v>71</v>
      </c>
      <c r="I20" s="81">
        <v>100</v>
      </c>
      <c r="J20" s="366">
        <f t="shared" si="0"/>
        <v>1228.3</v>
      </c>
      <c r="K20" s="59" t="s">
        <v>1372</v>
      </c>
      <c r="O20" s="227"/>
      <c r="P20" s="333"/>
      <c r="Q20" s="227"/>
      <c r="R20" s="334"/>
      <c r="S20" s="335"/>
      <c r="T20" s="227"/>
      <c r="U20" s="227"/>
      <c r="V20" s="336"/>
    </row>
    <row r="21" spans="1:22" ht="47.25" customHeight="1">
      <c r="A21" s="81">
        <v>16</v>
      </c>
      <c r="B21" s="81" t="s">
        <v>1352</v>
      </c>
      <c r="C21" s="211" t="s">
        <v>1373</v>
      </c>
      <c r="D21" s="81">
        <v>10</v>
      </c>
      <c r="E21" s="81">
        <v>7.22</v>
      </c>
      <c r="F21" s="211" t="s">
        <v>1375</v>
      </c>
      <c r="G21" s="81" t="s">
        <v>1376</v>
      </c>
      <c r="H21" s="137">
        <v>285</v>
      </c>
      <c r="I21" s="81">
        <v>100</v>
      </c>
      <c r="J21" s="366">
        <f>1.73*D21*100</f>
        <v>1730</v>
      </c>
      <c r="K21" s="59" t="s">
        <v>1372</v>
      </c>
      <c r="O21" s="227"/>
      <c r="P21" s="333"/>
      <c r="Q21" s="227"/>
      <c r="R21" s="334"/>
      <c r="S21" s="335"/>
      <c r="T21" s="227"/>
      <c r="U21" s="227"/>
      <c r="V21" s="336"/>
    </row>
    <row r="22" spans="1:22" ht="33" customHeight="1">
      <c r="A22" s="81">
        <v>17</v>
      </c>
      <c r="B22" s="81" t="s">
        <v>1352</v>
      </c>
      <c r="C22" s="211" t="s">
        <v>1374</v>
      </c>
      <c r="D22" s="81">
        <v>10</v>
      </c>
      <c r="E22" s="81">
        <v>15.42</v>
      </c>
      <c r="F22" s="211" t="s">
        <v>1375</v>
      </c>
      <c r="G22" s="81" t="s">
        <v>1376</v>
      </c>
      <c r="H22" s="137">
        <v>158</v>
      </c>
      <c r="I22" s="81">
        <v>100</v>
      </c>
      <c r="J22" s="366">
        <f>1.73*D22*100</f>
        <v>1730</v>
      </c>
      <c r="K22" s="59" t="s">
        <v>1372</v>
      </c>
      <c r="O22" s="227"/>
      <c r="P22" s="333"/>
      <c r="Q22" s="227"/>
      <c r="R22" s="334"/>
      <c r="S22" s="335"/>
      <c r="T22" s="227"/>
      <c r="U22" s="227"/>
      <c r="V22" s="336"/>
    </row>
    <row r="23" spans="1:22" ht="15.75">
      <c r="A23" s="81">
        <v>18</v>
      </c>
      <c r="B23" s="81" t="s">
        <v>1352</v>
      </c>
      <c r="C23" s="211" t="s">
        <v>1377</v>
      </c>
      <c r="D23" s="81">
        <v>10</v>
      </c>
      <c r="E23" s="81">
        <v>23.43</v>
      </c>
      <c r="F23" s="211" t="s">
        <v>2478</v>
      </c>
      <c r="G23" s="81" t="s">
        <v>1379</v>
      </c>
      <c r="H23" s="137">
        <v>158</v>
      </c>
      <c r="I23" s="81">
        <v>100</v>
      </c>
      <c r="J23" s="366">
        <f>1.73*D23*100</f>
        <v>1730</v>
      </c>
      <c r="K23" s="350" t="s">
        <v>1355</v>
      </c>
      <c r="O23" s="227"/>
      <c r="P23" s="333"/>
      <c r="Q23" s="227"/>
      <c r="R23" s="334"/>
      <c r="S23" s="335"/>
      <c r="T23" s="227"/>
      <c r="U23" s="227"/>
      <c r="V23" s="336"/>
    </row>
    <row r="24" spans="1:22" ht="39.75" customHeight="1">
      <c r="A24" s="81">
        <v>19</v>
      </c>
      <c r="B24" s="81" t="s">
        <v>1352</v>
      </c>
      <c r="C24" s="211" t="s">
        <v>1378</v>
      </c>
      <c r="D24" s="81">
        <v>10</v>
      </c>
      <c r="E24" s="81">
        <v>6</v>
      </c>
      <c r="F24" s="211" t="s">
        <v>1354</v>
      </c>
      <c r="G24" s="81">
        <v>175</v>
      </c>
      <c r="H24" s="137">
        <v>50</v>
      </c>
      <c r="I24" s="81">
        <v>50</v>
      </c>
      <c r="J24" s="366">
        <f t="shared" si="0"/>
        <v>865</v>
      </c>
      <c r="K24" s="59" t="s">
        <v>1380</v>
      </c>
      <c r="O24" s="227"/>
      <c r="P24" s="333"/>
      <c r="Q24" s="227"/>
      <c r="R24" s="334"/>
      <c r="S24" s="335"/>
      <c r="T24" s="227"/>
      <c r="U24" s="227"/>
      <c r="V24" s="336"/>
    </row>
    <row r="25" spans="1:22" ht="39" customHeight="1">
      <c r="A25" s="81">
        <v>20</v>
      </c>
      <c r="B25" s="81" t="s">
        <v>1352</v>
      </c>
      <c r="C25" s="211" t="s">
        <v>1381</v>
      </c>
      <c r="D25" s="81">
        <v>10</v>
      </c>
      <c r="E25" s="81">
        <v>12.4</v>
      </c>
      <c r="F25" s="211" t="s">
        <v>1354</v>
      </c>
      <c r="G25" s="81">
        <v>175</v>
      </c>
      <c r="H25" s="137">
        <v>100</v>
      </c>
      <c r="I25" s="81">
        <v>100</v>
      </c>
      <c r="J25" s="366">
        <f t="shared" si="0"/>
        <v>1730</v>
      </c>
      <c r="K25" s="350" t="s">
        <v>1355</v>
      </c>
      <c r="O25" s="227"/>
      <c r="P25" s="333"/>
      <c r="Q25" s="227"/>
      <c r="R25" s="334"/>
      <c r="S25" s="335"/>
      <c r="T25" s="227"/>
      <c r="U25" s="227"/>
      <c r="V25" s="336"/>
    </row>
    <row r="26" spans="1:22" ht="39" customHeight="1">
      <c r="A26" s="81">
        <v>21</v>
      </c>
      <c r="B26" s="81" t="s">
        <v>1352</v>
      </c>
      <c r="C26" s="211" t="s">
        <v>1383</v>
      </c>
      <c r="D26" s="81">
        <v>10</v>
      </c>
      <c r="E26" s="81">
        <v>17.7</v>
      </c>
      <c r="F26" s="211" t="s">
        <v>1369</v>
      </c>
      <c r="G26" s="81">
        <v>210</v>
      </c>
      <c r="H26" s="137">
        <v>100</v>
      </c>
      <c r="I26" s="81">
        <v>100</v>
      </c>
      <c r="J26" s="366">
        <f t="shared" si="0"/>
        <v>1730</v>
      </c>
      <c r="K26" s="350" t="s">
        <v>1355</v>
      </c>
      <c r="O26" s="227"/>
      <c r="P26" s="333"/>
      <c r="Q26" s="227"/>
      <c r="R26" s="334"/>
      <c r="S26" s="335"/>
      <c r="T26" s="227"/>
      <c r="U26" s="227"/>
      <c r="V26" s="336"/>
    </row>
    <row r="27" spans="1:22" ht="43.5" customHeight="1">
      <c r="A27" s="81">
        <v>22</v>
      </c>
      <c r="B27" s="81" t="s">
        <v>1352</v>
      </c>
      <c r="C27" s="211" t="s">
        <v>1384</v>
      </c>
      <c r="D27" s="81">
        <v>10</v>
      </c>
      <c r="E27" s="81">
        <v>3.78</v>
      </c>
      <c r="F27" s="211" t="s">
        <v>1391</v>
      </c>
      <c r="G27" s="81" t="s">
        <v>1392</v>
      </c>
      <c r="H27" s="137">
        <v>190</v>
      </c>
      <c r="I27" s="81">
        <v>200</v>
      </c>
      <c r="J27" s="366">
        <f t="shared" si="0"/>
        <v>3287</v>
      </c>
      <c r="K27" s="59" t="s">
        <v>1372</v>
      </c>
      <c r="O27" s="227"/>
      <c r="P27" s="333"/>
      <c r="Q27" s="227"/>
      <c r="R27" s="334"/>
      <c r="S27" s="335"/>
      <c r="T27" s="227"/>
      <c r="U27" s="227"/>
      <c r="V27" s="336"/>
    </row>
    <row r="28" spans="1:22" ht="34.5" customHeight="1">
      <c r="A28" s="81">
        <v>23</v>
      </c>
      <c r="B28" s="81" t="s">
        <v>1352</v>
      </c>
      <c r="C28" s="211" t="s">
        <v>1385</v>
      </c>
      <c r="D28" s="81">
        <v>10</v>
      </c>
      <c r="E28" s="81">
        <v>4.3</v>
      </c>
      <c r="F28" s="211" t="s">
        <v>2479</v>
      </c>
      <c r="G28" s="81" t="s">
        <v>2480</v>
      </c>
      <c r="H28" s="137">
        <v>213</v>
      </c>
      <c r="I28" s="81">
        <v>200</v>
      </c>
      <c r="J28" s="366">
        <f>1.73*D28*I28</f>
        <v>3460</v>
      </c>
      <c r="K28" s="59" t="s">
        <v>1386</v>
      </c>
      <c r="O28" s="227"/>
      <c r="P28" s="333"/>
      <c r="Q28" s="227"/>
      <c r="R28" s="334"/>
      <c r="S28" s="335"/>
      <c r="T28" s="227"/>
      <c r="U28" s="227"/>
      <c r="V28" s="336"/>
    </row>
    <row r="29" spans="1:22" ht="42" customHeight="1">
      <c r="A29" s="81">
        <v>24</v>
      </c>
      <c r="B29" s="81" t="s">
        <v>1352</v>
      </c>
      <c r="C29" s="211" t="s">
        <v>1387</v>
      </c>
      <c r="D29" s="81">
        <v>10</v>
      </c>
      <c r="E29" s="81">
        <v>6.6</v>
      </c>
      <c r="F29" s="211" t="s">
        <v>1388</v>
      </c>
      <c r="G29" s="81" t="s">
        <v>1389</v>
      </c>
      <c r="H29" s="137">
        <v>285</v>
      </c>
      <c r="I29" s="81">
        <v>100</v>
      </c>
      <c r="J29" s="366">
        <f>1.73*D29*I29</f>
        <v>1730</v>
      </c>
      <c r="K29" s="59" t="s">
        <v>1372</v>
      </c>
      <c r="O29" s="227"/>
      <c r="P29" s="333"/>
      <c r="Q29" s="227"/>
      <c r="R29" s="334"/>
      <c r="S29" s="335"/>
      <c r="T29" s="227"/>
      <c r="U29" s="227"/>
      <c r="V29" s="336"/>
    </row>
    <row r="30" spans="1:22" ht="62.25" customHeight="1">
      <c r="A30" s="81">
        <v>25</v>
      </c>
      <c r="B30" s="81" t="s">
        <v>1352</v>
      </c>
      <c r="C30" s="211" t="s">
        <v>1390</v>
      </c>
      <c r="D30" s="81">
        <v>10</v>
      </c>
      <c r="E30" s="81">
        <v>6</v>
      </c>
      <c r="F30" s="211" t="s">
        <v>1391</v>
      </c>
      <c r="G30" s="81" t="s">
        <v>1392</v>
      </c>
      <c r="H30" s="137">
        <v>158</v>
      </c>
      <c r="I30" s="81">
        <v>100</v>
      </c>
      <c r="J30" s="366">
        <f>1.73*D30*I30</f>
        <v>1730</v>
      </c>
      <c r="K30" s="59" t="s">
        <v>1393</v>
      </c>
      <c r="O30" s="227"/>
      <c r="P30" s="333"/>
      <c r="Q30" s="227"/>
      <c r="R30" s="334"/>
      <c r="S30" s="335"/>
      <c r="T30" s="227"/>
      <c r="U30" s="227"/>
      <c r="V30" s="336"/>
    </row>
    <row r="31" spans="1:22" ht="15.75">
      <c r="A31" s="81">
        <v>26</v>
      </c>
      <c r="B31" s="81" t="s">
        <v>1352</v>
      </c>
      <c r="C31" s="211" t="s">
        <v>1394</v>
      </c>
      <c r="D31" s="81">
        <v>10</v>
      </c>
      <c r="E31" s="81">
        <v>0.05</v>
      </c>
      <c r="F31" s="211" t="s">
        <v>1354</v>
      </c>
      <c r="G31" s="81">
        <v>175</v>
      </c>
      <c r="H31" s="137">
        <v>71</v>
      </c>
      <c r="I31" s="81">
        <v>50</v>
      </c>
      <c r="J31" s="366">
        <f t="shared" si="0"/>
        <v>1228.3</v>
      </c>
      <c r="K31" s="350" t="s">
        <v>1355</v>
      </c>
      <c r="O31" s="227"/>
      <c r="P31" s="333"/>
      <c r="Q31" s="227"/>
      <c r="R31" s="334"/>
      <c r="S31" s="335"/>
      <c r="T31" s="227"/>
      <c r="U31" s="227"/>
      <c r="V31" s="336"/>
    </row>
    <row r="32" spans="1:22" ht="15.75">
      <c r="A32" s="81">
        <v>27</v>
      </c>
      <c r="B32" s="81" t="s">
        <v>1352</v>
      </c>
      <c r="C32" s="211" t="s">
        <v>1395</v>
      </c>
      <c r="D32" s="81">
        <v>10</v>
      </c>
      <c r="E32" s="81">
        <v>9.6</v>
      </c>
      <c r="F32" s="211" t="s">
        <v>1369</v>
      </c>
      <c r="G32" s="81">
        <v>210</v>
      </c>
      <c r="H32" s="137">
        <v>116</v>
      </c>
      <c r="I32" s="81">
        <v>150</v>
      </c>
      <c r="J32" s="366">
        <f t="shared" si="0"/>
        <v>2006.8000000000002</v>
      </c>
      <c r="K32" s="350" t="s">
        <v>1355</v>
      </c>
      <c r="O32" s="227"/>
      <c r="P32" s="333"/>
      <c r="Q32" s="227"/>
      <c r="R32" s="334"/>
      <c r="S32" s="335"/>
      <c r="T32" s="227"/>
      <c r="U32" s="227"/>
      <c r="V32" s="336"/>
    </row>
    <row r="33" spans="1:22" ht="15.75">
      <c r="A33" s="81">
        <v>28</v>
      </c>
      <c r="B33" s="81" t="s">
        <v>1352</v>
      </c>
      <c r="C33" s="211" t="s">
        <v>1396</v>
      </c>
      <c r="D33" s="81">
        <v>10</v>
      </c>
      <c r="E33" s="81">
        <v>3.5</v>
      </c>
      <c r="F33" s="211" t="s">
        <v>1369</v>
      </c>
      <c r="G33" s="81">
        <v>210</v>
      </c>
      <c r="H33" s="137">
        <v>212</v>
      </c>
      <c r="I33" s="81">
        <v>100</v>
      </c>
      <c r="J33" s="366">
        <f t="shared" ref="J33:J39" si="1">1.73*D33*I33</f>
        <v>1730</v>
      </c>
      <c r="K33" s="350" t="s">
        <v>1355</v>
      </c>
      <c r="O33" s="227"/>
      <c r="P33" s="333"/>
      <c r="Q33" s="227"/>
      <c r="R33" s="334"/>
      <c r="S33" s="335"/>
      <c r="T33" s="227"/>
      <c r="U33" s="227"/>
      <c r="V33" s="336"/>
    </row>
    <row r="34" spans="1:22" ht="15.75">
      <c r="A34" s="81">
        <v>29</v>
      </c>
      <c r="B34" s="81" t="s">
        <v>1352</v>
      </c>
      <c r="C34" s="211" t="s">
        <v>1397</v>
      </c>
      <c r="D34" s="81">
        <v>10</v>
      </c>
      <c r="E34" s="81">
        <v>3.5</v>
      </c>
      <c r="F34" s="211" t="s">
        <v>1369</v>
      </c>
      <c r="G34" s="81">
        <v>210</v>
      </c>
      <c r="H34" s="137">
        <v>212</v>
      </c>
      <c r="I34" s="81">
        <v>150</v>
      </c>
      <c r="J34" s="366">
        <f t="shared" si="1"/>
        <v>2595</v>
      </c>
      <c r="K34" s="350" t="s">
        <v>1355</v>
      </c>
      <c r="O34" s="227"/>
      <c r="P34" s="333"/>
      <c r="Q34" s="227"/>
      <c r="R34" s="334"/>
      <c r="S34" s="335"/>
      <c r="T34" s="227"/>
      <c r="U34" s="227"/>
      <c r="V34" s="336"/>
    </row>
    <row r="35" spans="1:22" ht="15.75">
      <c r="A35" s="81">
        <v>30</v>
      </c>
      <c r="B35" s="81" t="s">
        <v>1352</v>
      </c>
      <c r="C35" s="211" t="s">
        <v>1398</v>
      </c>
      <c r="D35" s="81">
        <v>10</v>
      </c>
      <c r="E35" s="81">
        <v>29.1</v>
      </c>
      <c r="F35" s="211" t="s">
        <v>1369</v>
      </c>
      <c r="G35" s="81">
        <v>210</v>
      </c>
      <c r="H35" s="137">
        <v>113</v>
      </c>
      <c r="I35" s="81">
        <v>100</v>
      </c>
      <c r="J35" s="366">
        <f t="shared" si="1"/>
        <v>1730</v>
      </c>
      <c r="K35" s="350" t="s">
        <v>1355</v>
      </c>
      <c r="O35" s="227"/>
      <c r="P35" s="333"/>
      <c r="Q35" s="227"/>
      <c r="R35" s="334"/>
      <c r="S35" s="335"/>
      <c r="T35" s="227"/>
      <c r="U35" s="227"/>
      <c r="V35" s="336"/>
    </row>
    <row r="36" spans="1:22" ht="52.5" customHeight="1">
      <c r="A36" s="81">
        <v>31</v>
      </c>
      <c r="B36" s="81" t="s">
        <v>1352</v>
      </c>
      <c r="C36" s="211" t="s">
        <v>1399</v>
      </c>
      <c r="D36" s="81">
        <v>10</v>
      </c>
      <c r="E36" s="81">
        <v>5.6</v>
      </c>
      <c r="F36" s="211" t="s">
        <v>1400</v>
      </c>
      <c r="G36" s="81" t="s">
        <v>1401</v>
      </c>
      <c r="H36" s="137">
        <v>212</v>
      </c>
      <c r="I36" s="81">
        <v>200</v>
      </c>
      <c r="J36" s="366">
        <f t="shared" si="1"/>
        <v>3460</v>
      </c>
      <c r="K36" s="59" t="s">
        <v>1402</v>
      </c>
      <c r="O36" s="227"/>
      <c r="P36" s="333"/>
      <c r="Q36" s="227"/>
      <c r="R36" s="334"/>
      <c r="S36" s="335"/>
      <c r="T36" s="227"/>
      <c r="U36" s="227"/>
      <c r="V36" s="336"/>
    </row>
    <row r="37" spans="1:22" ht="15.75">
      <c r="A37" s="81">
        <v>32</v>
      </c>
      <c r="B37" s="81" t="s">
        <v>1352</v>
      </c>
      <c r="C37" s="211" t="s">
        <v>1403</v>
      </c>
      <c r="D37" s="81">
        <v>10</v>
      </c>
      <c r="E37" s="81">
        <v>8.6999999999999993</v>
      </c>
      <c r="F37" s="211" t="s">
        <v>1369</v>
      </c>
      <c r="G37" s="81">
        <v>210</v>
      </c>
      <c r="H37" s="137">
        <v>141</v>
      </c>
      <c r="I37" s="81">
        <v>150</v>
      </c>
      <c r="J37" s="366">
        <f t="shared" si="1"/>
        <v>2595</v>
      </c>
      <c r="K37" s="350" t="s">
        <v>1355</v>
      </c>
      <c r="O37" s="227"/>
      <c r="P37" s="333"/>
      <c r="Q37" s="227"/>
      <c r="R37" s="334"/>
      <c r="S37" s="335"/>
      <c r="T37" s="227"/>
      <c r="U37" s="227"/>
      <c r="V37" s="336"/>
    </row>
    <row r="38" spans="1:22" ht="15.75">
      <c r="A38" s="81">
        <v>33</v>
      </c>
      <c r="B38" s="81" t="s">
        <v>1352</v>
      </c>
      <c r="C38" s="211" t="s">
        <v>1404</v>
      </c>
      <c r="D38" s="81">
        <v>10</v>
      </c>
      <c r="E38" s="81">
        <v>42.38</v>
      </c>
      <c r="F38" s="211" t="s">
        <v>1400</v>
      </c>
      <c r="G38" s="81" t="s">
        <v>1407</v>
      </c>
      <c r="H38" s="137">
        <v>141</v>
      </c>
      <c r="I38" s="81">
        <v>100</v>
      </c>
      <c r="J38" s="366">
        <f t="shared" si="1"/>
        <v>1730</v>
      </c>
      <c r="K38" s="350" t="s">
        <v>1355</v>
      </c>
      <c r="O38" s="227"/>
      <c r="P38" s="333"/>
      <c r="Q38" s="227"/>
      <c r="R38" s="334"/>
      <c r="S38" s="335"/>
      <c r="T38" s="227"/>
      <c r="U38" s="227"/>
      <c r="V38" s="336"/>
    </row>
    <row r="39" spans="1:22" ht="39.75" customHeight="1">
      <c r="A39" s="81">
        <v>34</v>
      </c>
      <c r="B39" s="81" t="s">
        <v>1352</v>
      </c>
      <c r="C39" s="211" t="s">
        <v>1405</v>
      </c>
      <c r="D39" s="81">
        <v>10</v>
      </c>
      <c r="E39" s="81">
        <v>5.92</v>
      </c>
      <c r="F39" s="211" t="s">
        <v>2478</v>
      </c>
      <c r="G39" s="81" t="s">
        <v>1379</v>
      </c>
      <c r="H39" s="137">
        <v>283</v>
      </c>
      <c r="I39" s="81">
        <v>150</v>
      </c>
      <c r="J39" s="366">
        <f t="shared" si="1"/>
        <v>2595</v>
      </c>
      <c r="K39" s="59" t="s">
        <v>1408</v>
      </c>
      <c r="O39" s="227"/>
      <c r="P39" s="333"/>
      <c r="Q39" s="227"/>
      <c r="R39" s="334"/>
      <c r="S39" s="335"/>
      <c r="T39" s="227"/>
      <c r="U39" s="227"/>
      <c r="V39" s="336"/>
    </row>
    <row r="40" spans="1:22" ht="36" customHeight="1">
      <c r="A40" s="81">
        <v>35</v>
      </c>
      <c r="B40" s="81" t="s">
        <v>1352</v>
      </c>
      <c r="C40" s="211" t="s">
        <v>1409</v>
      </c>
      <c r="D40" s="81">
        <v>10</v>
      </c>
      <c r="E40" s="81">
        <v>7.6</v>
      </c>
      <c r="F40" s="211" t="s">
        <v>1369</v>
      </c>
      <c r="G40" s="81">
        <v>210</v>
      </c>
      <c r="H40" s="137">
        <v>283</v>
      </c>
      <c r="I40" s="81">
        <v>200</v>
      </c>
      <c r="J40" s="366">
        <f t="shared" si="0"/>
        <v>4895.9000000000005</v>
      </c>
      <c r="K40" s="350" t="s">
        <v>1355</v>
      </c>
      <c r="O40" s="227"/>
      <c r="P40" s="333"/>
      <c r="Q40" s="227"/>
      <c r="R40" s="334"/>
      <c r="S40" s="335"/>
      <c r="T40" s="227"/>
      <c r="U40" s="227"/>
      <c r="V40" s="336"/>
    </row>
    <row r="41" spans="1:22" ht="39" customHeight="1">
      <c r="A41" s="81">
        <v>36</v>
      </c>
      <c r="B41" s="81" t="s">
        <v>1352</v>
      </c>
      <c r="C41" s="211" t="s">
        <v>1411</v>
      </c>
      <c r="D41" s="81">
        <v>10</v>
      </c>
      <c r="E41" s="81">
        <v>3.03</v>
      </c>
      <c r="F41" s="211" t="s">
        <v>1406</v>
      </c>
      <c r="G41" s="81" t="s">
        <v>1407</v>
      </c>
      <c r="H41" s="137">
        <v>150</v>
      </c>
      <c r="I41" s="81">
        <v>150</v>
      </c>
      <c r="J41" s="366">
        <f>1.73*D41*I41</f>
        <v>2595</v>
      </c>
      <c r="K41" s="59" t="s">
        <v>1412</v>
      </c>
      <c r="O41" s="227"/>
      <c r="P41" s="333"/>
      <c r="Q41" s="227"/>
      <c r="R41" s="334"/>
      <c r="S41" s="335"/>
      <c r="T41" s="227"/>
      <c r="U41" s="227"/>
      <c r="V41" s="336"/>
    </row>
    <row r="42" spans="1:22" ht="36.75" customHeight="1">
      <c r="A42" s="81">
        <v>37</v>
      </c>
      <c r="B42" s="81" t="s">
        <v>1352</v>
      </c>
      <c r="C42" s="211" t="s">
        <v>1413</v>
      </c>
      <c r="D42" s="81">
        <v>10</v>
      </c>
      <c r="E42" s="81">
        <v>7.92</v>
      </c>
      <c r="F42" s="211" t="s">
        <v>2478</v>
      </c>
      <c r="G42" s="81" t="s">
        <v>1379</v>
      </c>
      <c r="H42" s="137">
        <v>150</v>
      </c>
      <c r="I42" s="81">
        <v>150</v>
      </c>
      <c r="J42" s="366">
        <f t="shared" si="0"/>
        <v>2595</v>
      </c>
      <c r="K42" s="59" t="s">
        <v>1414</v>
      </c>
      <c r="O42" s="227"/>
      <c r="P42" s="333"/>
      <c r="Q42" s="227"/>
      <c r="R42" s="334"/>
      <c r="S42" s="335"/>
      <c r="T42" s="227"/>
      <c r="U42" s="227"/>
      <c r="V42" s="336"/>
    </row>
    <row r="43" spans="1:22" ht="22.5" customHeight="1">
      <c r="A43" s="81">
        <v>38</v>
      </c>
      <c r="B43" s="81" t="s">
        <v>1352</v>
      </c>
      <c r="C43" s="211" t="s">
        <v>1415</v>
      </c>
      <c r="D43" s="81">
        <v>10</v>
      </c>
      <c r="E43" s="81">
        <v>0.1</v>
      </c>
      <c r="F43" s="211" t="s">
        <v>1416</v>
      </c>
      <c r="G43" s="81">
        <v>162</v>
      </c>
      <c r="H43" s="137">
        <v>50</v>
      </c>
      <c r="I43" s="81">
        <v>50</v>
      </c>
      <c r="J43" s="366">
        <f>1.73*D43*I43</f>
        <v>865</v>
      </c>
      <c r="K43" s="350" t="s">
        <v>1355</v>
      </c>
      <c r="O43" s="227"/>
      <c r="P43" s="333"/>
      <c r="Q43" s="227"/>
      <c r="R43" s="334"/>
      <c r="S43" s="335"/>
      <c r="T43" s="227"/>
      <c r="U43" s="227"/>
      <c r="V43" s="336"/>
    </row>
    <row r="44" spans="1:22" ht="37.5" customHeight="1">
      <c r="A44" s="81">
        <v>39</v>
      </c>
      <c r="B44" s="81" t="s">
        <v>1352</v>
      </c>
      <c r="C44" s="211" t="s">
        <v>1417</v>
      </c>
      <c r="D44" s="81">
        <v>10</v>
      </c>
      <c r="E44" s="81">
        <v>6.3</v>
      </c>
      <c r="F44" s="211" t="s">
        <v>1369</v>
      </c>
      <c r="G44" s="81">
        <v>210</v>
      </c>
      <c r="H44" s="137">
        <v>212</v>
      </c>
      <c r="I44" s="81">
        <v>100</v>
      </c>
      <c r="J44" s="366">
        <f>1.73*D44*I44</f>
        <v>1730</v>
      </c>
      <c r="K44" s="350" t="s">
        <v>1355</v>
      </c>
      <c r="O44" s="227"/>
      <c r="P44" s="333"/>
      <c r="Q44" s="227"/>
      <c r="R44" s="334"/>
      <c r="S44" s="335"/>
      <c r="T44" s="227"/>
      <c r="U44" s="227"/>
      <c r="V44" s="336"/>
    </row>
    <row r="45" spans="1:22" ht="31.5" customHeight="1">
      <c r="A45" s="81">
        <v>40</v>
      </c>
      <c r="B45" s="81" t="s">
        <v>1352</v>
      </c>
      <c r="C45" s="211" t="s">
        <v>2483</v>
      </c>
      <c r="D45" s="81">
        <v>10</v>
      </c>
      <c r="E45" s="81">
        <v>1.8</v>
      </c>
      <c r="F45" s="211" t="s">
        <v>2484</v>
      </c>
      <c r="G45" s="81" t="s">
        <v>1418</v>
      </c>
      <c r="H45" s="137">
        <v>212</v>
      </c>
      <c r="I45" s="81">
        <v>100</v>
      </c>
      <c r="J45" s="366">
        <f>1.73*D45*I45</f>
        <v>1730</v>
      </c>
      <c r="K45" s="59" t="s">
        <v>2485</v>
      </c>
      <c r="O45" s="227"/>
      <c r="P45" s="333"/>
      <c r="Q45" s="227"/>
      <c r="R45" s="334"/>
      <c r="S45" s="335"/>
      <c r="T45" s="227"/>
      <c r="U45" s="227"/>
      <c r="V45" s="336"/>
    </row>
    <row r="46" spans="1:22" ht="38.25" customHeight="1">
      <c r="A46" s="81">
        <v>41</v>
      </c>
      <c r="B46" s="81" t="s">
        <v>1352</v>
      </c>
      <c r="C46" s="211" t="s">
        <v>1419</v>
      </c>
      <c r="D46" s="81">
        <v>10</v>
      </c>
      <c r="E46" s="81">
        <v>1.8</v>
      </c>
      <c r="F46" s="211" t="s">
        <v>1369</v>
      </c>
      <c r="G46" s="81">
        <v>210</v>
      </c>
      <c r="H46" s="137">
        <v>212</v>
      </c>
      <c r="I46" s="81">
        <v>150</v>
      </c>
      <c r="J46" s="366">
        <f>1.73*D46*I46</f>
        <v>2595</v>
      </c>
      <c r="K46" s="350" t="s">
        <v>1355</v>
      </c>
      <c r="O46" s="227"/>
      <c r="P46" s="333"/>
      <c r="Q46" s="227"/>
      <c r="R46" s="334"/>
      <c r="S46" s="335"/>
      <c r="T46" s="227"/>
      <c r="U46" s="227"/>
      <c r="V46" s="336"/>
    </row>
    <row r="47" spans="1:22" ht="15.75">
      <c r="A47" s="81">
        <v>42</v>
      </c>
      <c r="B47" s="81" t="s">
        <v>1352</v>
      </c>
      <c r="C47" s="211" t="s">
        <v>1420</v>
      </c>
      <c r="D47" s="81">
        <v>10</v>
      </c>
      <c r="E47" s="81">
        <v>8.3000000000000007</v>
      </c>
      <c r="F47" s="211" t="s">
        <v>185</v>
      </c>
      <c r="G47" s="81">
        <v>275</v>
      </c>
      <c r="H47" s="137">
        <v>212</v>
      </c>
      <c r="I47" s="81">
        <v>100</v>
      </c>
      <c r="J47" s="366">
        <f>1.73*D47*I47</f>
        <v>1730</v>
      </c>
      <c r="K47" s="350" t="s">
        <v>1355</v>
      </c>
      <c r="O47" s="227"/>
      <c r="P47" s="333"/>
      <c r="Q47" s="227"/>
      <c r="R47" s="334"/>
      <c r="S47" s="335"/>
      <c r="T47" s="227"/>
      <c r="U47" s="227"/>
      <c r="V47" s="336"/>
    </row>
    <row r="48" spans="1:22" ht="15.75">
      <c r="A48" s="81">
        <v>43</v>
      </c>
      <c r="B48" s="81" t="s">
        <v>1352</v>
      </c>
      <c r="C48" s="211" t="s">
        <v>1421</v>
      </c>
      <c r="D48" s="81">
        <v>10</v>
      </c>
      <c r="E48" s="81">
        <v>1.75</v>
      </c>
      <c r="F48" s="211" t="s">
        <v>1354</v>
      </c>
      <c r="G48" s="81">
        <v>175</v>
      </c>
      <c r="H48" s="137">
        <v>29</v>
      </c>
      <c r="I48" s="81">
        <v>50</v>
      </c>
      <c r="J48" s="366">
        <f t="shared" si="0"/>
        <v>501.70000000000005</v>
      </c>
      <c r="K48" s="350" t="s">
        <v>1355</v>
      </c>
      <c r="O48" s="227"/>
      <c r="P48" s="333"/>
      <c r="Q48" s="227"/>
      <c r="R48" s="334"/>
      <c r="S48" s="335"/>
      <c r="T48" s="227"/>
      <c r="U48" s="227"/>
      <c r="V48" s="336"/>
    </row>
    <row r="49" spans="1:22" ht="15.75">
      <c r="A49" s="81">
        <v>44</v>
      </c>
      <c r="B49" s="81" t="s">
        <v>1352</v>
      </c>
      <c r="C49" s="211" t="s">
        <v>1422</v>
      </c>
      <c r="D49" s="81">
        <v>10</v>
      </c>
      <c r="E49" s="81">
        <v>1.1399999999999999</v>
      </c>
      <c r="F49" s="211" t="s">
        <v>1354</v>
      </c>
      <c r="G49" s="81">
        <v>175</v>
      </c>
      <c r="H49" s="137">
        <v>56</v>
      </c>
      <c r="I49" s="81">
        <v>50</v>
      </c>
      <c r="J49" s="366">
        <f>1.73*D49*I49</f>
        <v>865</v>
      </c>
      <c r="K49" s="350" t="s">
        <v>1355</v>
      </c>
      <c r="O49" s="227"/>
      <c r="P49" s="333"/>
      <c r="Q49" s="227"/>
      <c r="R49" s="334"/>
      <c r="S49" s="335"/>
      <c r="T49" s="227"/>
      <c r="U49" s="227"/>
      <c r="V49" s="336"/>
    </row>
    <row r="50" spans="1:22" ht="15.75">
      <c r="A50" s="81">
        <v>45</v>
      </c>
      <c r="B50" s="81" t="s">
        <v>1352</v>
      </c>
      <c r="C50" s="211" t="s">
        <v>1423</v>
      </c>
      <c r="D50" s="81">
        <v>10</v>
      </c>
      <c r="E50" s="81">
        <v>2.58</v>
      </c>
      <c r="F50" s="211" t="s">
        <v>1354</v>
      </c>
      <c r="G50" s="81">
        <v>175</v>
      </c>
      <c r="H50" s="137">
        <v>58</v>
      </c>
      <c r="I50" s="81">
        <v>100</v>
      </c>
      <c r="J50" s="366">
        <f>1.73*D50*I50</f>
        <v>1730</v>
      </c>
      <c r="K50" s="350" t="s">
        <v>1355</v>
      </c>
      <c r="O50" s="227"/>
      <c r="P50" s="333"/>
      <c r="Q50" s="227"/>
      <c r="R50" s="334"/>
      <c r="S50" s="335"/>
      <c r="T50" s="227"/>
      <c r="U50" s="227"/>
      <c r="V50" s="336"/>
    </row>
    <row r="51" spans="1:22" ht="37.5" customHeight="1">
      <c r="A51" s="81">
        <v>46</v>
      </c>
      <c r="B51" s="81" t="s">
        <v>1352</v>
      </c>
      <c r="C51" s="211" t="s">
        <v>1424</v>
      </c>
      <c r="D51" s="81">
        <v>6</v>
      </c>
      <c r="E51" s="81">
        <v>2.8</v>
      </c>
      <c r="F51" s="211" t="s">
        <v>1354</v>
      </c>
      <c r="G51" s="81">
        <v>175</v>
      </c>
      <c r="H51" s="137">
        <v>212</v>
      </c>
      <c r="I51" s="81">
        <v>150</v>
      </c>
      <c r="J51" s="366">
        <f>1.73*D51*I51</f>
        <v>1556.9999999999998</v>
      </c>
      <c r="K51" s="350" t="s">
        <v>1355</v>
      </c>
      <c r="O51" s="227"/>
      <c r="P51" s="333"/>
      <c r="Q51" s="227"/>
      <c r="R51" s="334"/>
      <c r="S51" s="335"/>
      <c r="T51" s="227"/>
      <c r="U51" s="227"/>
      <c r="V51" s="336"/>
    </row>
    <row r="52" spans="1:22" ht="29.25" customHeight="1">
      <c r="A52" s="81">
        <v>47</v>
      </c>
      <c r="B52" s="81" t="s">
        <v>1352</v>
      </c>
      <c r="C52" s="211" t="s">
        <v>1425</v>
      </c>
      <c r="D52" s="81">
        <v>6</v>
      </c>
      <c r="E52" s="81">
        <v>5</v>
      </c>
      <c r="F52" s="211" t="s">
        <v>1354</v>
      </c>
      <c r="G52" s="81">
        <v>175</v>
      </c>
      <c r="H52" s="137">
        <v>46</v>
      </c>
      <c r="I52" s="81">
        <v>50</v>
      </c>
      <c r="J52" s="366">
        <f t="shared" si="0"/>
        <v>477.47999999999996</v>
      </c>
      <c r="K52" s="350" t="s">
        <v>1355</v>
      </c>
      <c r="O52" s="227"/>
      <c r="P52" s="333"/>
      <c r="Q52" s="227"/>
      <c r="R52" s="334"/>
      <c r="S52" s="335"/>
      <c r="T52" s="227"/>
      <c r="U52" s="227"/>
      <c r="V52" s="336"/>
    </row>
    <row r="53" spans="1:22" ht="15.75">
      <c r="A53" s="81">
        <v>48</v>
      </c>
      <c r="B53" s="81" t="s">
        <v>1352</v>
      </c>
      <c r="C53" s="211" t="s">
        <v>1426</v>
      </c>
      <c r="D53" s="81">
        <v>10</v>
      </c>
      <c r="E53" s="81">
        <v>11.2</v>
      </c>
      <c r="F53" s="211" t="s">
        <v>1354</v>
      </c>
      <c r="G53" s="81">
        <v>175</v>
      </c>
      <c r="H53" s="137">
        <v>64</v>
      </c>
      <c r="I53" s="81">
        <v>75</v>
      </c>
      <c r="J53" s="366">
        <f t="shared" si="0"/>
        <v>1107.2</v>
      </c>
      <c r="K53" s="350" t="s">
        <v>1355</v>
      </c>
      <c r="O53" s="227"/>
      <c r="P53" s="333"/>
      <c r="Q53" s="227"/>
      <c r="R53" s="334"/>
      <c r="S53" s="335"/>
      <c r="T53" s="227"/>
      <c r="U53" s="227"/>
      <c r="V53" s="336"/>
    </row>
    <row r="54" spans="1:22" ht="38.25" customHeight="1">
      <c r="A54" s="81">
        <v>49</v>
      </c>
      <c r="B54" s="81" t="s">
        <v>1352</v>
      </c>
      <c r="C54" s="211" t="s">
        <v>1427</v>
      </c>
      <c r="D54" s="81">
        <v>10</v>
      </c>
      <c r="E54" s="81">
        <v>1.93</v>
      </c>
      <c r="F54" s="211" t="s">
        <v>1354</v>
      </c>
      <c r="G54" s="81">
        <v>170</v>
      </c>
      <c r="H54" s="137">
        <v>29</v>
      </c>
      <c r="I54" s="81">
        <v>50</v>
      </c>
      <c r="J54" s="366">
        <f t="shared" si="0"/>
        <v>501.70000000000005</v>
      </c>
      <c r="K54" s="350" t="s">
        <v>1355</v>
      </c>
      <c r="O54" s="227"/>
      <c r="P54" s="333"/>
      <c r="Q54" s="227"/>
      <c r="R54" s="334"/>
      <c r="S54" s="335"/>
      <c r="T54" s="227"/>
      <c r="U54" s="227"/>
      <c r="V54" s="336"/>
    </row>
    <row r="55" spans="1:22" ht="31.5">
      <c r="A55" s="81">
        <v>50</v>
      </c>
      <c r="B55" s="81" t="s">
        <v>1352</v>
      </c>
      <c r="C55" s="211" t="s">
        <v>1428</v>
      </c>
      <c r="D55" s="81">
        <v>10</v>
      </c>
      <c r="E55" s="81">
        <v>33.15</v>
      </c>
      <c r="F55" s="211" t="s">
        <v>1429</v>
      </c>
      <c r="G55" s="81" t="s">
        <v>1430</v>
      </c>
      <c r="H55" s="137">
        <v>29</v>
      </c>
      <c r="I55" s="81">
        <v>50</v>
      </c>
      <c r="J55" s="366">
        <f t="shared" si="0"/>
        <v>501.70000000000005</v>
      </c>
      <c r="K55" s="59" t="s">
        <v>1431</v>
      </c>
      <c r="O55" s="227"/>
      <c r="P55" s="333"/>
      <c r="Q55" s="227"/>
      <c r="R55" s="334"/>
      <c r="S55" s="335"/>
      <c r="T55" s="227"/>
      <c r="U55" s="227"/>
      <c r="V55" s="336"/>
    </row>
    <row r="56" spans="1:22" ht="42" customHeight="1">
      <c r="A56" s="81">
        <v>51</v>
      </c>
      <c r="B56" s="81" t="s">
        <v>1352</v>
      </c>
      <c r="C56" s="211" t="s">
        <v>1432</v>
      </c>
      <c r="D56" s="81">
        <v>10</v>
      </c>
      <c r="E56" s="81">
        <v>3.5</v>
      </c>
      <c r="F56" s="211" t="s">
        <v>1354</v>
      </c>
      <c r="G56" s="81">
        <v>175</v>
      </c>
      <c r="H56" s="137">
        <v>58</v>
      </c>
      <c r="I56" s="81">
        <v>100</v>
      </c>
      <c r="J56" s="366">
        <f t="shared" si="0"/>
        <v>1003.4000000000001</v>
      </c>
      <c r="K56" s="350" t="s">
        <v>1355</v>
      </c>
      <c r="O56" s="227"/>
      <c r="P56" s="333"/>
      <c r="Q56" s="227"/>
      <c r="R56" s="334"/>
      <c r="S56" s="335"/>
      <c r="T56" s="227"/>
      <c r="U56" s="227"/>
      <c r="V56" s="336"/>
    </row>
    <row r="57" spans="1:22" ht="65.25" customHeight="1">
      <c r="A57" s="81">
        <v>52</v>
      </c>
      <c r="B57" s="81" t="s">
        <v>1352</v>
      </c>
      <c r="C57" s="211" t="s">
        <v>1433</v>
      </c>
      <c r="D57" s="81">
        <v>10</v>
      </c>
      <c r="E57" s="81">
        <v>3.5059999999999998</v>
      </c>
      <c r="F57" s="211" t="s">
        <v>1434</v>
      </c>
      <c r="G57" s="81" t="s">
        <v>1435</v>
      </c>
      <c r="H57" s="137">
        <v>253</v>
      </c>
      <c r="I57" s="81">
        <v>300</v>
      </c>
      <c r="J57" s="366">
        <f>1.73*D57*134</f>
        <v>2318.2000000000003</v>
      </c>
      <c r="K57" s="59" t="s">
        <v>1436</v>
      </c>
      <c r="O57" s="227"/>
      <c r="P57" s="333"/>
      <c r="Q57" s="227"/>
      <c r="R57" s="334"/>
      <c r="S57" s="335"/>
      <c r="T57" s="227"/>
      <c r="U57" s="227"/>
      <c r="V57" s="336"/>
    </row>
    <row r="58" spans="1:22" ht="78.75" customHeight="1">
      <c r="A58" s="81">
        <v>53</v>
      </c>
      <c r="B58" s="81" t="s">
        <v>1352</v>
      </c>
      <c r="C58" s="211" t="s">
        <v>1437</v>
      </c>
      <c r="D58" s="81">
        <v>10</v>
      </c>
      <c r="E58" s="81">
        <v>5.9180000000000001</v>
      </c>
      <c r="F58" s="211" t="s">
        <v>1438</v>
      </c>
      <c r="G58" s="81" t="s">
        <v>1439</v>
      </c>
      <c r="H58" s="137">
        <v>221</v>
      </c>
      <c r="I58" s="81">
        <v>200</v>
      </c>
      <c r="J58" s="366">
        <f>1.73*D58*I58</f>
        <v>3460</v>
      </c>
      <c r="K58" s="59" t="s">
        <v>1440</v>
      </c>
      <c r="O58" s="227"/>
      <c r="P58" s="333"/>
      <c r="Q58" s="227"/>
      <c r="R58" s="334"/>
      <c r="S58" s="335"/>
      <c r="T58" s="227"/>
      <c r="U58" s="227"/>
      <c r="V58" s="336"/>
    </row>
    <row r="59" spans="1:22" ht="110.25" customHeight="1">
      <c r="A59" s="81">
        <v>54</v>
      </c>
      <c r="B59" s="81" t="s">
        <v>1352</v>
      </c>
      <c r="C59" s="211" t="s">
        <v>1441</v>
      </c>
      <c r="D59" s="81">
        <v>10</v>
      </c>
      <c r="E59" s="81">
        <v>1.53</v>
      </c>
      <c r="F59" s="211" t="s">
        <v>1442</v>
      </c>
      <c r="G59" s="81" t="s">
        <v>1443</v>
      </c>
      <c r="H59" s="137">
        <v>237</v>
      </c>
      <c r="I59" s="81">
        <v>100</v>
      </c>
      <c r="J59" s="366">
        <f>1.73*D59*I59</f>
        <v>1730</v>
      </c>
      <c r="K59" s="59" t="s">
        <v>1444</v>
      </c>
      <c r="O59" s="227"/>
      <c r="P59" s="333"/>
      <c r="Q59" s="227"/>
      <c r="R59" s="334"/>
      <c r="S59" s="335"/>
      <c r="T59" s="227"/>
      <c r="U59" s="227"/>
      <c r="V59" s="336"/>
    </row>
    <row r="60" spans="1:22" ht="70.5" customHeight="1">
      <c r="A60" s="81">
        <v>55</v>
      </c>
      <c r="B60" s="81" t="s">
        <v>1352</v>
      </c>
      <c r="C60" s="211" t="s">
        <v>1445</v>
      </c>
      <c r="D60" s="81">
        <v>10</v>
      </c>
      <c r="E60" s="81">
        <v>3.5000000000000003E-2</v>
      </c>
      <c r="F60" s="211" t="s">
        <v>1446</v>
      </c>
      <c r="G60" s="81">
        <v>192</v>
      </c>
      <c r="H60" s="137">
        <v>7.9</v>
      </c>
      <c r="I60" s="81">
        <v>100</v>
      </c>
      <c r="J60" s="366">
        <f t="shared" si="0"/>
        <v>136.67000000000002</v>
      </c>
      <c r="K60" s="350" t="s">
        <v>1355</v>
      </c>
      <c r="O60" s="227"/>
      <c r="P60" s="333"/>
      <c r="Q60" s="227"/>
      <c r="R60" s="334"/>
      <c r="S60" s="335"/>
      <c r="T60" s="227"/>
      <c r="U60" s="227"/>
      <c r="V60" s="336"/>
    </row>
    <row r="61" spans="1:22" ht="60.75" customHeight="1">
      <c r="A61" s="81">
        <v>56</v>
      </c>
      <c r="B61" s="81" t="s">
        <v>1352</v>
      </c>
      <c r="C61" s="211" t="s">
        <v>1447</v>
      </c>
      <c r="D61" s="81">
        <v>10</v>
      </c>
      <c r="E61" s="81">
        <v>4.8220000000000001</v>
      </c>
      <c r="F61" s="211" t="s">
        <v>1448</v>
      </c>
      <c r="G61" s="81" t="s">
        <v>1449</v>
      </c>
      <c r="H61" s="137">
        <v>285</v>
      </c>
      <c r="I61" s="81">
        <v>300</v>
      </c>
      <c r="J61" s="366">
        <f>1.73*D61*162</f>
        <v>2802.6</v>
      </c>
      <c r="K61" s="59" t="s">
        <v>1450</v>
      </c>
      <c r="O61" s="227"/>
      <c r="P61" s="333"/>
      <c r="Q61" s="227"/>
      <c r="R61" s="334"/>
      <c r="S61" s="335"/>
      <c r="T61" s="227"/>
      <c r="U61" s="227"/>
      <c r="V61" s="336"/>
    </row>
    <row r="62" spans="1:22" ht="66" customHeight="1">
      <c r="A62" s="81">
        <v>57</v>
      </c>
      <c r="B62" s="81" t="s">
        <v>1352</v>
      </c>
      <c r="C62" s="211" t="s">
        <v>1451</v>
      </c>
      <c r="D62" s="81">
        <v>10</v>
      </c>
      <c r="E62" s="81">
        <v>1.65</v>
      </c>
      <c r="F62" s="211" t="s">
        <v>1452</v>
      </c>
      <c r="G62" s="81" t="s">
        <v>1418</v>
      </c>
      <c r="H62" s="137">
        <v>253</v>
      </c>
      <c r="I62" s="81">
        <v>200</v>
      </c>
      <c r="J62" s="366">
        <f>1.73*D62*I62</f>
        <v>3460</v>
      </c>
      <c r="K62" s="59" t="s">
        <v>1453</v>
      </c>
      <c r="O62" s="227"/>
      <c r="P62" s="333"/>
      <c r="Q62" s="227"/>
      <c r="R62" s="334"/>
      <c r="S62" s="335"/>
      <c r="T62" s="227"/>
      <c r="U62" s="227"/>
      <c r="V62" s="336"/>
    </row>
    <row r="63" spans="1:22" ht="59.25" customHeight="1">
      <c r="A63" s="81">
        <v>58</v>
      </c>
      <c r="B63" s="81" t="s">
        <v>1352</v>
      </c>
      <c r="C63" s="211" t="s">
        <v>1454</v>
      </c>
      <c r="D63" s="81">
        <v>10</v>
      </c>
      <c r="E63" s="81">
        <v>3.0960000000000001</v>
      </c>
      <c r="F63" s="211" t="s">
        <v>1455</v>
      </c>
      <c r="G63" s="81" t="s">
        <v>1456</v>
      </c>
      <c r="H63" s="137">
        <v>285</v>
      </c>
      <c r="I63" s="81">
        <v>300</v>
      </c>
      <c r="J63" s="366">
        <f t="shared" si="0"/>
        <v>4930.5</v>
      </c>
      <c r="K63" s="59" t="s">
        <v>1457</v>
      </c>
      <c r="O63" s="227"/>
      <c r="P63" s="333"/>
      <c r="Q63" s="227"/>
      <c r="R63" s="334"/>
      <c r="S63" s="335"/>
      <c r="T63" s="227"/>
      <c r="U63" s="227"/>
      <c r="V63" s="336"/>
    </row>
    <row r="64" spans="1:22" ht="67.5" customHeight="1">
      <c r="A64" s="81">
        <v>59</v>
      </c>
      <c r="B64" s="81" t="s">
        <v>1352</v>
      </c>
      <c r="C64" s="211" t="s">
        <v>1458</v>
      </c>
      <c r="D64" s="81">
        <v>10</v>
      </c>
      <c r="E64" s="81">
        <v>0.92400000000000004</v>
      </c>
      <c r="F64" s="211" t="s">
        <v>1459</v>
      </c>
      <c r="G64" s="81" t="s">
        <v>1460</v>
      </c>
      <c r="H64" s="137">
        <v>285</v>
      </c>
      <c r="I64" s="81">
        <v>200</v>
      </c>
      <c r="J64" s="366">
        <f>1.73*D64*162</f>
        <v>2802.6</v>
      </c>
      <c r="K64" s="59" t="s">
        <v>1453</v>
      </c>
      <c r="O64" s="227"/>
      <c r="P64" s="333"/>
      <c r="Q64" s="227"/>
      <c r="R64" s="334"/>
      <c r="S64" s="335"/>
      <c r="T64" s="227"/>
      <c r="U64" s="227"/>
      <c r="V64" s="336"/>
    </row>
    <row r="65" spans="1:22" ht="48" customHeight="1">
      <c r="A65" s="81">
        <v>60</v>
      </c>
      <c r="B65" s="81" t="s">
        <v>1352</v>
      </c>
      <c r="C65" s="211" t="s">
        <v>1461</v>
      </c>
      <c r="D65" s="81">
        <v>10</v>
      </c>
      <c r="E65" s="81">
        <v>3.242</v>
      </c>
      <c r="F65" s="211" t="s">
        <v>1462</v>
      </c>
      <c r="G65" s="81" t="s">
        <v>1456</v>
      </c>
      <c r="H65" s="137">
        <v>190</v>
      </c>
      <c r="I65" s="81">
        <v>200</v>
      </c>
      <c r="J65" s="366">
        <f>1.73*D65*162</f>
        <v>2802.6</v>
      </c>
      <c r="K65" s="59" t="s">
        <v>1463</v>
      </c>
      <c r="O65" s="227"/>
      <c r="P65" s="333"/>
      <c r="Q65" s="227"/>
      <c r="R65" s="334"/>
      <c r="S65" s="335"/>
      <c r="T65" s="227"/>
      <c r="U65" s="227"/>
      <c r="V65" s="336"/>
    </row>
    <row r="66" spans="1:22" ht="47.25" customHeight="1">
      <c r="A66" s="81">
        <v>61</v>
      </c>
      <c r="B66" s="81" t="s">
        <v>1352</v>
      </c>
      <c r="C66" s="211" t="s">
        <v>1464</v>
      </c>
      <c r="D66" s="81">
        <v>10</v>
      </c>
      <c r="E66" s="81">
        <v>4.3310000000000004</v>
      </c>
      <c r="F66" s="211" t="s">
        <v>1455</v>
      </c>
      <c r="G66" s="81" t="s">
        <v>1456</v>
      </c>
      <c r="H66" s="137">
        <v>285</v>
      </c>
      <c r="I66" s="81">
        <v>300</v>
      </c>
      <c r="J66" s="366">
        <f>1.73*D66*162</f>
        <v>2802.6</v>
      </c>
      <c r="K66" s="59" t="s">
        <v>1465</v>
      </c>
      <c r="O66" s="227"/>
      <c r="P66" s="333"/>
      <c r="Q66" s="227"/>
      <c r="R66" s="334"/>
      <c r="S66" s="335"/>
      <c r="T66" s="227"/>
      <c r="U66" s="227"/>
      <c r="V66" s="336"/>
    </row>
    <row r="67" spans="1:22" ht="15.75">
      <c r="A67" s="81">
        <v>62</v>
      </c>
      <c r="B67" s="81" t="s">
        <v>1352</v>
      </c>
      <c r="C67" s="211" t="s">
        <v>1466</v>
      </c>
      <c r="D67" s="81">
        <v>10</v>
      </c>
      <c r="E67" s="81">
        <v>1.1519999999999999</v>
      </c>
      <c r="F67" s="211" t="s">
        <v>1467</v>
      </c>
      <c r="G67" s="81">
        <v>335</v>
      </c>
      <c r="H67" s="137">
        <v>285</v>
      </c>
      <c r="I67" s="81">
        <v>600</v>
      </c>
      <c r="J67" s="366">
        <f t="shared" si="0"/>
        <v>4930.5</v>
      </c>
      <c r="K67" s="350" t="s">
        <v>1355</v>
      </c>
      <c r="O67" s="227"/>
      <c r="P67" s="333"/>
      <c r="Q67" s="227"/>
      <c r="R67" s="334"/>
      <c r="S67" s="335"/>
      <c r="T67" s="227"/>
      <c r="U67" s="227"/>
      <c r="V67" s="336"/>
    </row>
    <row r="68" spans="1:22" ht="42.75" customHeight="1">
      <c r="A68" s="81">
        <v>63</v>
      </c>
      <c r="B68" s="81" t="s">
        <v>1352</v>
      </c>
      <c r="C68" s="211" t="s">
        <v>1468</v>
      </c>
      <c r="D68" s="81">
        <v>10</v>
      </c>
      <c r="E68" s="81">
        <v>0.92100000000000004</v>
      </c>
      <c r="F68" s="211" t="s">
        <v>1469</v>
      </c>
      <c r="G68" s="81">
        <v>218</v>
      </c>
      <c r="H68" s="137">
        <v>150</v>
      </c>
      <c r="I68" s="81">
        <v>150</v>
      </c>
      <c r="J68" s="366">
        <f t="shared" si="0"/>
        <v>2595</v>
      </c>
      <c r="K68" s="350" t="s">
        <v>1355</v>
      </c>
      <c r="O68" s="227"/>
      <c r="P68" s="333"/>
      <c r="Q68" s="227"/>
      <c r="R68" s="334"/>
      <c r="S68" s="335"/>
      <c r="T68" s="227"/>
      <c r="U68" s="227"/>
      <c r="V68" s="336"/>
    </row>
    <row r="69" spans="1:22" ht="48" customHeight="1">
      <c r="A69" s="81">
        <v>64</v>
      </c>
      <c r="B69" s="81" t="s">
        <v>1352</v>
      </c>
      <c r="C69" s="211" t="s">
        <v>1470</v>
      </c>
      <c r="D69" s="81">
        <v>10</v>
      </c>
      <c r="E69" s="81">
        <v>3.2189999999999999</v>
      </c>
      <c r="F69" s="211" t="s">
        <v>1471</v>
      </c>
      <c r="G69" s="81" t="s">
        <v>1472</v>
      </c>
      <c r="H69" s="137">
        <v>200</v>
      </c>
      <c r="I69" s="81">
        <v>200</v>
      </c>
      <c r="J69" s="366">
        <f>1.73*D69*162</f>
        <v>2802.6</v>
      </c>
      <c r="K69" s="59" t="s">
        <v>1473</v>
      </c>
      <c r="O69" s="227"/>
      <c r="P69" s="333"/>
      <c r="Q69" s="227"/>
      <c r="R69" s="334"/>
      <c r="S69" s="335"/>
      <c r="T69" s="227"/>
      <c r="U69" s="227"/>
      <c r="V69" s="336"/>
    </row>
    <row r="70" spans="1:22" ht="47.25" customHeight="1">
      <c r="A70" s="81">
        <v>65</v>
      </c>
      <c r="B70" s="81" t="s">
        <v>1352</v>
      </c>
      <c r="C70" s="211" t="s">
        <v>1474</v>
      </c>
      <c r="D70" s="81">
        <v>10</v>
      </c>
      <c r="E70" s="81">
        <v>1.4550000000000001</v>
      </c>
      <c r="F70" s="211" t="s">
        <v>1475</v>
      </c>
      <c r="G70" s="81" t="s">
        <v>1472</v>
      </c>
      <c r="H70" s="137">
        <v>200</v>
      </c>
      <c r="I70" s="81">
        <v>200</v>
      </c>
      <c r="J70" s="366">
        <f>1.73*D70*162</f>
        <v>2802.6</v>
      </c>
      <c r="K70" s="59" t="s">
        <v>1476</v>
      </c>
      <c r="O70" s="227"/>
      <c r="P70" s="333"/>
      <c r="Q70" s="227"/>
      <c r="R70" s="334"/>
      <c r="S70" s="335"/>
      <c r="T70" s="227"/>
      <c r="U70" s="227"/>
      <c r="V70" s="336"/>
    </row>
    <row r="71" spans="1:22" ht="15.75">
      <c r="A71" s="81">
        <v>66</v>
      </c>
      <c r="B71" s="81" t="s">
        <v>1352</v>
      </c>
      <c r="C71" s="211" t="s">
        <v>1477</v>
      </c>
      <c r="D71" s="81">
        <v>10</v>
      </c>
      <c r="E71" s="81">
        <v>1.1519999999999999</v>
      </c>
      <c r="F71" s="211" t="s">
        <v>1467</v>
      </c>
      <c r="G71" s="81">
        <v>335</v>
      </c>
      <c r="H71" s="137">
        <v>285</v>
      </c>
      <c r="I71" s="81">
        <v>200</v>
      </c>
      <c r="J71" s="366">
        <f t="shared" ref="J71:J131" si="2">1.73*D71*H71</f>
        <v>4930.5</v>
      </c>
      <c r="K71" s="59" t="s">
        <v>1355</v>
      </c>
      <c r="O71" s="227"/>
      <c r="P71" s="333"/>
      <c r="Q71" s="227"/>
      <c r="R71" s="334"/>
      <c r="S71" s="335"/>
      <c r="T71" s="227"/>
      <c r="U71" s="227"/>
      <c r="V71" s="336"/>
    </row>
    <row r="72" spans="1:22" ht="41.25" customHeight="1">
      <c r="A72" s="81">
        <v>67</v>
      </c>
      <c r="B72" s="81" t="s">
        <v>1352</v>
      </c>
      <c r="C72" s="211" t="s">
        <v>1478</v>
      </c>
      <c r="D72" s="81">
        <v>10</v>
      </c>
      <c r="E72" s="81">
        <v>0.64</v>
      </c>
      <c r="F72" s="211" t="s">
        <v>1469</v>
      </c>
      <c r="G72" s="81">
        <v>218</v>
      </c>
      <c r="H72" s="137">
        <v>200</v>
      </c>
      <c r="I72" s="81">
        <v>200</v>
      </c>
      <c r="J72" s="366">
        <f t="shared" si="2"/>
        <v>3460</v>
      </c>
      <c r="K72" s="59" t="s">
        <v>1355</v>
      </c>
      <c r="O72" s="227"/>
      <c r="P72" s="333"/>
      <c r="Q72" s="227"/>
      <c r="R72" s="334"/>
      <c r="S72" s="335"/>
      <c r="T72" s="227"/>
      <c r="U72" s="227"/>
      <c r="V72" s="336"/>
    </row>
    <row r="73" spans="1:22" ht="36.75" customHeight="1">
      <c r="A73" s="81">
        <v>68</v>
      </c>
      <c r="B73" s="81" t="s">
        <v>1352</v>
      </c>
      <c r="C73" s="211" t="s">
        <v>1479</v>
      </c>
      <c r="D73" s="81">
        <v>10</v>
      </c>
      <c r="E73" s="81">
        <v>1.33</v>
      </c>
      <c r="F73" s="211" t="s">
        <v>1480</v>
      </c>
      <c r="G73" s="81" t="s">
        <v>1443</v>
      </c>
      <c r="H73" s="137">
        <v>116</v>
      </c>
      <c r="I73" s="81">
        <v>150</v>
      </c>
      <c r="J73" s="366">
        <f t="shared" si="2"/>
        <v>2006.8000000000002</v>
      </c>
      <c r="K73" s="59" t="s">
        <v>1481</v>
      </c>
      <c r="O73" s="227"/>
      <c r="P73" s="333"/>
      <c r="Q73" s="227"/>
      <c r="R73" s="334"/>
      <c r="S73" s="335"/>
      <c r="T73" s="227"/>
      <c r="U73" s="227"/>
      <c r="V73" s="336"/>
    </row>
    <row r="74" spans="1:22" ht="34.5" customHeight="1">
      <c r="A74" s="81">
        <v>69</v>
      </c>
      <c r="B74" s="81" t="s">
        <v>1352</v>
      </c>
      <c r="C74" s="211" t="s">
        <v>1482</v>
      </c>
      <c r="D74" s="81">
        <v>10</v>
      </c>
      <c r="E74" s="81">
        <v>1.1719999999999999</v>
      </c>
      <c r="F74" s="211" t="s">
        <v>1483</v>
      </c>
      <c r="G74" s="81" t="s">
        <v>1484</v>
      </c>
      <c r="H74" s="137">
        <v>116</v>
      </c>
      <c r="I74" s="81">
        <v>200</v>
      </c>
      <c r="J74" s="366">
        <f t="shared" si="2"/>
        <v>2006.8000000000002</v>
      </c>
      <c r="K74" s="59" t="s">
        <v>1485</v>
      </c>
      <c r="O74" s="227"/>
      <c r="P74" s="333"/>
      <c r="Q74" s="227"/>
      <c r="R74" s="334"/>
      <c r="S74" s="335"/>
      <c r="T74" s="227"/>
      <c r="U74" s="227"/>
      <c r="V74" s="336"/>
    </row>
    <row r="75" spans="1:22" ht="37.5" customHeight="1">
      <c r="A75" s="81">
        <v>70</v>
      </c>
      <c r="B75" s="81" t="s">
        <v>1352</v>
      </c>
      <c r="C75" s="211" t="s">
        <v>1486</v>
      </c>
      <c r="D75" s="81">
        <v>10</v>
      </c>
      <c r="E75" s="81">
        <v>1.994</v>
      </c>
      <c r="F75" s="211" t="s">
        <v>1487</v>
      </c>
      <c r="G75" s="81" t="s">
        <v>1488</v>
      </c>
      <c r="H75" s="137">
        <v>113</v>
      </c>
      <c r="I75" s="81">
        <v>100</v>
      </c>
      <c r="J75" s="366">
        <f>1.73*D75*I75</f>
        <v>1730</v>
      </c>
      <c r="K75" s="59" t="s">
        <v>1489</v>
      </c>
      <c r="O75" s="227"/>
      <c r="P75" s="333"/>
      <c r="Q75" s="227"/>
      <c r="R75" s="334"/>
      <c r="S75" s="335"/>
      <c r="T75" s="227"/>
      <c r="U75" s="227"/>
      <c r="V75" s="336"/>
    </row>
    <row r="76" spans="1:22" ht="36" customHeight="1">
      <c r="A76" s="81">
        <v>71</v>
      </c>
      <c r="B76" s="81" t="s">
        <v>1352</v>
      </c>
      <c r="C76" s="211" t="s">
        <v>1490</v>
      </c>
      <c r="D76" s="81">
        <v>10</v>
      </c>
      <c r="E76" s="81">
        <v>7.7649999999999997</v>
      </c>
      <c r="F76" s="211" t="s">
        <v>1400</v>
      </c>
      <c r="G76" s="81" t="s">
        <v>1401</v>
      </c>
      <c r="H76" s="137">
        <v>99</v>
      </c>
      <c r="I76" s="81">
        <v>100</v>
      </c>
      <c r="J76" s="366">
        <f t="shared" si="2"/>
        <v>1712.7</v>
      </c>
      <c r="K76" s="59" t="s">
        <v>1491</v>
      </c>
      <c r="O76" s="227"/>
      <c r="P76" s="333"/>
      <c r="Q76" s="227"/>
      <c r="R76" s="334"/>
      <c r="S76" s="335"/>
      <c r="T76" s="227"/>
      <c r="U76" s="227"/>
      <c r="V76" s="336"/>
    </row>
    <row r="77" spans="1:22" ht="47.25" customHeight="1">
      <c r="A77" s="81">
        <v>72</v>
      </c>
      <c r="B77" s="81" t="s">
        <v>1352</v>
      </c>
      <c r="C77" s="211" t="s">
        <v>1492</v>
      </c>
      <c r="D77" s="81">
        <v>10</v>
      </c>
      <c r="E77" s="81">
        <v>3.47</v>
      </c>
      <c r="F77" s="211" t="s">
        <v>1493</v>
      </c>
      <c r="G77" s="81" t="s">
        <v>1494</v>
      </c>
      <c r="H77" s="137">
        <v>212</v>
      </c>
      <c r="I77" s="81">
        <v>300</v>
      </c>
      <c r="J77" s="366">
        <f t="shared" si="2"/>
        <v>3667.6000000000004</v>
      </c>
      <c r="K77" s="59" t="s">
        <v>1495</v>
      </c>
      <c r="O77" s="227"/>
      <c r="P77" s="333"/>
      <c r="Q77" s="227"/>
      <c r="R77" s="334"/>
      <c r="S77" s="335"/>
      <c r="T77" s="227"/>
      <c r="U77" s="227"/>
      <c r="V77" s="336"/>
    </row>
    <row r="78" spans="1:22" ht="36.75" customHeight="1">
      <c r="A78" s="81">
        <v>73</v>
      </c>
      <c r="B78" s="81" t="s">
        <v>1352</v>
      </c>
      <c r="C78" s="211" t="s">
        <v>1496</v>
      </c>
      <c r="D78" s="81">
        <v>10</v>
      </c>
      <c r="E78" s="81">
        <v>9.6150000000000002</v>
      </c>
      <c r="F78" s="211" t="s">
        <v>1497</v>
      </c>
      <c r="G78" s="81" t="s">
        <v>1498</v>
      </c>
      <c r="H78" s="137">
        <v>113</v>
      </c>
      <c r="I78" s="81">
        <v>100</v>
      </c>
      <c r="J78" s="366">
        <f>1.73*D78*I78</f>
        <v>1730</v>
      </c>
      <c r="K78" s="59" t="s">
        <v>1499</v>
      </c>
      <c r="O78" s="227"/>
      <c r="P78" s="333"/>
      <c r="Q78" s="227"/>
      <c r="R78" s="334"/>
      <c r="S78" s="335"/>
      <c r="T78" s="227"/>
      <c r="U78" s="227"/>
      <c r="V78" s="336"/>
    </row>
    <row r="79" spans="1:22" ht="33.75" customHeight="1">
      <c r="A79" s="81">
        <v>74</v>
      </c>
      <c r="B79" s="81" t="s">
        <v>1352</v>
      </c>
      <c r="C79" s="211" t="s">
        <v>1500</v>
      </c>
      <c r="D79" s="81">
        <v>10</v>
      </c>
      <c r="E79" s="81">
        <v>2.3149999999999999</v>
      </c>
      <c r="F79" s="211" t="s">
        <v>1501</v>
      </c>
      <c r="G79" s="81" t="s">
        <v>1502</v>
      </c>
      <c r="H79" s="137">
        <v>170</v>
      </c>
      <c r="I79" s="81">
        <v>300</v>
      </c>
      <c r="J79" s="366">
        <f t="shared" si="2"/>
        <v>2941</v>
      </c>
      <c r="K79" s="59" t="s">
        <v>1503</v>
      </c>
      <c r="O79" s="227"/>
      <c r="P79" s="333"/>
      <c r="Q79" s="227"/>
      <c r="R79" s="334"/>
      <c r="S79" s="335"/>
      <c r="T79" s="227"/>
      <c r="U79" s="227"/>
      <c r="V79" s="336"/>
    </row>
    <row r="80" spans="1:22" ht="36.75" customHeight="1">
      <c r="A80" s="81">
        <v>75</v>
      </c>
      <c r="B80" s="81" t="s">
        <v>1352</v>
      </c>
      <c r="C80" s="211" t="s">
        <v>1504</v>
      </c>
      <c r="D80" s="81">
        <v>10</v>
      </c>
      <c r="E80" s="81">
        <v>1.845</v>
      </c>
      <c r="F80" s="211" t="s">
        <v>1505</v>
      </c>
      <c r="G80" s="81" t="s">
        <v>1506</v>
      </c>
      <c r="H80" s="137">
        <v>116</v>
      </c>
      <c r="I80" s="81">
        <v>100</v>
      </c>
      <c r="J80" s="366">
        <f>1.73*D80*I80</f>
        <v>1730</v>
      </c>
      <c r="K80" s="59" t="s">
        <v>1507</v>
      </c>
      <c r="O80" s="227"/>
      <c r="P80" s="333"/>
      <c r="Q80" s="227"/>
      <c r="R80" s="334"/>
      <c r="S80" s="335"/>
      <c r="T80" s="227"/>
      <c r="U80" s="227"/>
      <c r="V80" s="336"/>
    </row>
    <row r="81" spans="1:22" ht="37.5" customHeight="1">
      <c r="A81" s="81">
        <v>76</v>
      </c>
      <c r="B81" s="81" t="s">
        <v>1352</v>
      </c>
      <c r="C81" s="211" t="s">
        <v>1508</v>
      </c>
      <c r="D81" s="81">
        <v>10</v>
      </c>
      <c r="E81" s="81">
        <v>2.17</v>
      </c>
      <c r="F81" s="211" t="s">
        <v>1509</v>
      </c>
      <c r="G81" s="81" t="s">
        <v>1382</v>
      </c>
      <c r="H81" s="137">
        <v>116</v>
      </c>
      <c r="I81" s="81">
        <v>200</v>
      </c>
      <c r="J81" s="366">
        <f t="shared" si="2"/>
        <v>2006.8000000000002</v>
      </c>
      <c r="K81" s="59" t="s">
        <v>1510</v>
      </c>
      <c r="O81" s="227"/>
      <c r="P81" s="333"/>
      <c r="Q81" s="227"/>
      <c r="R81" s="334"/>
      <c r="S81" s="335"/>
      <c r="T81" s="227"/>
      <c r="U81" s="227"/>
      <c r="V81" s="336"/>
    </row>
    <row r="82" spans="1:22" ht="38.25" customHeight="1">
      <c r="A82" s="81">
        <v>77</v>
      </c>
      <c r="B82" s="81" t="s">
        <v>1352</v>
      </c>
      <c r="C82" s="211" t="s">
        <v>1511</v>
      </c>
      <c r="D82" s="81">
        <v>10</v>
      </c>
      <c r="E82" s="81">
        <v>2.2570000000000001</v>
      </c>
      <c r="F82" s="211" t="s">
        <v>1512</v>
      </c>
      <c r="G82" s="81" t="s">
        <v>1513</v>
      </c>
      <c r="H82" s="137">
        <v>116</v>
      </c>
      <c r="I82" s="81">
        <v>100</v>
      </c>
      <c r="J82" s="366">
        <f>1.73*D82*I82</f>
        <v>1730</v>
      </c>
      <c r="K82" s="59" t="s">
        <v>1507</v>
      </c>
      <c r="O82" s="227"/>
      <c r="P82" s="333"/>
      <c r="Q82" s="227"/>
      <c r="R82" s="334"/>
      <c r="S82" s="335"/>
      <c r="T82" s="227"/>
      <c r="U82" s="227"/>
      <c r="V82" s="336"/>
    </row>
    <row r="83" spans="1:22" ht="45.75" customHeight="1">
      <c r="A83" s="81">
        <v>78</v>
      </c>
      <c r="B83" s="81" t="s">
        <v>1352</v>
      </c>
      <c r="C83" s="211" t="s">
        <v>1514</v>
      </c>
      <c r="D83" s="81">
        <v>10</v>
      </c>
      <c r="E83" s="81">
        <v>0.28299999999999997</v>
      </c>
      <c r="F83" s="211" t="s">
        <v>1369</v>
      </c>
      <c r="G83" s="81">
        <v>210</v>
      </c>
      <c r="H83" s="137">
        <v>87</v>
      </c>
      <c r="I83" s="81">
        <v>75</v>
      </c>
      <c r="J83" s="366">
        <f>1.73*D83*I83</f>
        <v>1297.5</v>
      </c>
      <c r="K83" s="59" t="s">
        <v>1515</v>
      </c>
      <c r="O83" s="227"/>
      <c r="P83" s="333"/>
      <c r="Q83" s="227"/>
      <c r="R83" s="334"/>
      <c r="S83" s="335"/>
      <c r="T83" s="227"/>
      <c r="U83" s="227"/>
      <c r="V83" s="336"/>
    </row>
    <row r="84" spans="1:22" ht="46.5" customHeight="1">
      <c r="A84" s="81">
        <v>79</v>
      </c>
      <c r="B84" s="81" t="s">
        <v>1352</v>
      </c>
      <c r="C84" s="211" t="s">
        <v>1516</v>
      </c>
      <c r="D84" s="81">
        <v>10</v>
      </c>
      <c r="E84" s="81">
        <v>0.22500000000000001</v>
      </c>
      <c r="F84" s="211" t="s">
        <v>1517</v>
      </c>
      <c r="G84" s="81" t="s">
        <v>1518</v>
      </c>
      <c r="H84" s="137">
        <v>200</v>
      </c>
      <c r="I84" s="81">
        <v>200</v>
      </c>
      <c r="J84" s="366">
        <f t="shared" si="2"/>
        <v>3460</v>
      </c>
      <c r="K84" s="59" t="s">
        <v>1519</v>
      </c>
      <c r="O84" s="227"/>
      <c r="P84" s="333"/>
      <c r="Q84" s="227"/>
      <c r="R84" s="334"/>
      <c r="S84" s="335"/>
      <c r="T84" s="227"/>
      <c r="U84" s="227"/>
      <c r="V84" s="336"/>
    </row>
    <row r="85" spans="1:22" ht="49.5" customHeight="1">
      <c r="A85" s="81">
        <v>80</v>
      </c>
      <c r="B85" s="81" t="s">
        <v>1352</v>
      </c>
      <c r="C85" s="211" t="s">
        <v>1520</v>
      </c>
      <c r="D85" s="81">
        <v>10</v>
      </c>
      <c r="E85" s="81">
        <v>0.3</v>
      </c>
      <c r="F85" s="211" t="s">
        <v>1521</v>
      </c>
      <c r="G85" s="81" t="s">
        <v>1376</v>
      </c>
      <c r="H85" s="137">
        <v>200</v>
      </c>
      <c r="I85" s="81">
        <v>200</v>
      </c>
      <c r="J85" s="366">
        <f>1.73*D85*162</f>
        <v>2802.6</v>
      </c>
      <c r="K85" s="59" t="s">
        <v>1522</v>
      </c>
      <c r="O85" s="227"/>
      <c r="P85" s="333"/>
      <c r="Q85" s="227"/>
      <c r="R85" s="334"/>
      <c r="S85" s="335"/>
      <c r="T85" s="227"/>
      <c r="U85" s="227"/>
      <c r="V85" s="336"/>
    </row>
    <row r="86" spans="1:22" ht="47.25" customHeight="1">
      <c r="A86" s="81">
        <v>81</v>
      </c>
      <c r="B86" s="81" t="s">
        <v>1352</v>
      </c>
      <c r="C86" s="211" t="s">
        <v>1523</v>
      </c>
      <c r="D86" s="81">
        <v>10</v>
      </c>
      <c r="E86" s="81">
        <v>1.82</v>
      </c>
      <c r="F86" s="211" t="s">
        <v>1524</v>
      </c>
      <c r="G86" s="81" t="s">
        <v>1410</v>
      </c>
      <c r="H86" s="137">
        <v>233</v>
      </c>
      <c r="I86" s="81">
        <v>200</v>
      </c>
      <c r="J86" s="366">
        <f>1.73*D86*I86</f>
        <v>3460</v>
      </c>
      <c r="K86" s="59" t="s">
        <v>1525</v>
      </c>
      <c r="O86" s="227"/>
      <c r="P86" s="333"/>
      <c r="Q86" s="227"/>
      <c r="R86" s="334"/>
      <c r="S86" s="335"/>
      <c r="T86" s="227"/>
      <c r="U86" s="227"/>
      <c r="V86" s="336"/>
    </row>
    <row r="87" spans="1:22" ht="15.75">
      <c r="A87" s="81">
        <v>82</v>
      </c>
      <c r="B87" s="81" t="s">
        <v>1352</v>
      </c>
      <c r="C87" s="211" t="s">
        <v>1526</v>
      </c>
      <c r="D87" s="81">
        <v>10</v>
      </c>
      <c r="E87" s="81">
        <v>1.81</v>
      </c>
      <c r="F87" s="211" t="s">
        <v>1527</v>
      </c>
      <c r="G87" s="81">
        <v>246</v>
      </c>
      <c r="H87" s="137">
        <v>127</v>
      </c>
      <c r="I87" s="81">
        <v>300</v>
      </c>
      <c r="J87" s="366">
        <f t="shared" si="2"/>
        <v>2197.1</v>
      </c>
      <c r="K87" s="350" t="s">
        <v>1355</v>
      </c>
      <c r="O87" s="227"/>
      <c r="P87" s="333"/>
      <c r="Q87" s="227"/>
      <c r="R87" s="334"/>
      <c r="S87" s="335"/>
      <c r="T87" s="333"/>
      <c r="U87" s="227"/>
      <c r="V87" s="336"/>
    </row>
    <row r="88" spans="1:22" ht="59.25" customHeight="1">
      <c r="A88" s="81">
        <v>83</v>
      </c>
      <c r="B88" s="81" t="s">
        <v>1528</v>
      </c>
      <c r="C88" s="211" t="s">
        <v>1529</v>
      </c>
      <c r="D88" s="81">
        <v>10</v>
      </c>
      <c r="E88" s="81">
        <v>0.45</v>
      </c>
      <c r="F88" s="211" t="s">
        <v>1530</v>
      </c>
      <c r="G88" s="81">
        <v>275</v>
      </c>
      <c r="H88" s="137">
        <v>113</v>
      </c>
      <c r="I88" s="81">
        <v>300</v>
      </c>
      <c r="J88" s="366">
        <f t="shared" si="2"/>
        <v>1954.9</v>
      </c>
      <c r="K88" s="350" t="s">
        <v>1355</v>
      </c>
      <c r="O88" s="227"/>
      <c r="P88" s="333"/>
      <c r="Q88" s="227"/>
      <c r="R88" s="334"/>
      <c r="S88" s="335"/>
      <c r="T88" s="333"/>
      <c r="U88" s="227"/>
      <c r="V88" s="336"/>
    </row>
    <row r="89" spans="1:22" ht="63" customHeight="1">
      <c r="A89" s="81">
        <v>84</v>
      </c>
      <c r="B89" s="81" t="s">
        <v>1352</v>
      </c>
      <c r="C89" s="211" t="s">
        <v>1531</v>
      </c>
      <c r="D89" s="81">
        <v>10</v>
      </c>
      <c r="E89" s="81">
        <v>1.63</v>
      </c>
      <c r="F89" s="211" t="s">
        <v>1532</v>
      </c>
      <c r="G89" s="81" t="s">
        <v>1533</v>
      </c>
      <c r="H89" s="137">
        <v>113</v>
      </c>
      <c r="I89" s="81">
        <v>100</v>
      </c>
      <c r="J89" s="366">
        <f>1.73*D89*I89</f>
        <v>1730</v>
      </c>
      <c r="K89" s="59" t="s">
        <v>1534</v>
      </c>
      <c r="O89" s="227"/>
      <c r="P89" s="333"/>
      <c r="Q89" s="227"/>
      <c r="R89" s="334"/>
      <c r="S89" s="335"/>
      <c r="T89" s="333"/>
      <c r="U89" s="227"/>
      <c r="V89" s="336"/>
    </row>
    <row r="90" spans="1:22" ht="15.75">
      <c r="A90" s="81">
        <v>85</v>
      </c>
      <c r="B90" s="81" t="s">
        <v>1352</v>
      </c>
      <c r="C90" s="211" t="s">
        <v>1535</v>
      </c>
      <c r="D90" s="81">
        <v>10</v>
      </c>
      <c r="E90" s="81">
        <v>2.0499999999999998</v>
      </c>
      <c r="F90" s="211" t="s">
        <v>1527</v>
      </c>
      <c r="G90" s="81">
        <v>246</v>
      </c>
      <c r="H90" s="137">
        <v>106</v>
      </c>
      <c r="I90" s="81">
        <v>100</v>
      </c>
      <c r="J90" s="366">
        <f>1.73*D90*I90</f>
        <v>1730</v>
      </c>
      <c r="K90" s="350" t="s">
        <v>1355</v>
      </c>
      <c r="O90" s="227"/>
      <c r="P90" s="333"/>
      <c r="Q90" s="227"/>
      <c r="R90" s="334"/>
      <c r="S90" s="335"/>
      <c r="T90" s="333"/>
      <c r="U90" s="227"/>
      <c r="V90" s="336"/>
    </row>
    <row r="91" spans="1:22" ht="15.75">
      <c r="A91" s="81">
        <v>86</v>
      </c>
      <c r="B91" s="81" t="s">
        <v>1528</v>
      </c>
      <c r="C91" s="211" t="s">
        <v>1536</v>
      </c>
      <c r="D91" s="81">
        <v>10</v>
      </c>
      <c r="E91" s="81">
        <v>0.42</v>
      </c>
      <c r="F91" s="211" t="s">
        <v>1527</v>
      </c>
      <c r="G91" s="81">
        <v>246</v>
      </c>
      <c r="H91" s="137">
        <v>200</v>
      </c>
      <c r="I91" s="81">
        <v>100</v>
      </c>
      <c r="J91" s="366">
        <f>1.73*D91*I91</f>
        <v>1730</v>
      </c>
      <c r="K91" s="350" t="s">
        <v>1355</v>
      </c>
      <c r="O91" s="227"/>
      <c r="P91" s="333"/>
      <c r="Q91" s="227"/>
      <c r="R91" s="334"/>
      <c r="S91" s="335"/>
      <c r="T91" s="333"/>
      <c r="U91" s="227"/>
      <c r="V91" s="336"/>
    </row>
    <row r="92" spans="1:22" ht="15.75">
      <c r="A92" s="81">
        <v>87</v>
      </c>
      <c r="B92" s="203" t="s">
        <v>1537</v>
      </c>
      <c r="C92" s="212" t="s">
        <v>1538</v>
      </c>
      <c r="D92" s="203">
        <v>10</v>
      </c>
      <c r="E92" s="203">
        <v>13.294</v>
      </c>
      <c r="F92" s="212" t="s">
        <v>1369</v>
      </c>
      <c r="G92" s="203">
        <v>210</v>
      </c>
      <c r="H92" s="332">
        <v>127</v>
      </c>
      <c r="I92" s="81">
        <v>150</v>
      </c>
      <c r="J92" s="366">
        <f t="shared" si="2"/>
        <v>2197.1</v>
      </c>
      <c r="K92" s="351" t="s">
        <v>1355</v>
      </c>
      <c r="O92" s="227"/>
      <c r="P92" s="333"/>
      <c r="Q92" s="227"/>
      <c r="R92" s="334"/>
      <c r="S92" s="335"/>
      <c r="T92" s="333"/>
      <c r="U92" s="227"/>
      <c r="V92" s="336"/>
    </row>
    <row r="93" spans="1:22" ht="15.75">
      <c r="A93" s="81">
        <v>88</v>
      </c>
      <c r="B93" s="203" t="s">
        <v>1537</v>
      </c>
      <c r="C93" s="211" t="s">
        <v>1539</v>
      </c>
      <c r="D93" s="81">
        <v>10</v>
      </c>
      <c r="E93" s="81">
        <v>14.189</v>
      </c>
      <c r="F93" s="211" t="s">
        <v>1354</v>
      </c>
      <c r="G93" s="81">
        <v>175</v>
      </c>
      <c r="H93" s="367">
        <v>85</v>
      </c>
      <c r="I93" s="81">
        <v>100</v>
      </c>
      <c r="J93" s="366">
        <f t="shared" si="2"/>
        <v>1470.5</v>
      </c>
      <c r="K93" s="350" t="s">
        <v>1355</v>
      </c>
    </row>
    <row r="94" spans="1:22" ht="15.75">
      <c r="A94" s="81">
        <v>89</v>
      </c>
      <c r="B94" s="203" t="s">
        <v>1537</v>
      </c>
      <c r="C94" s="211" t="s">
        <v>1540</v>
      </c>
      <c r="D94" s="81">
        <v>10</v>
      </c>
      <c r="E94" s="81">
        <v>6.4314</v>
      </c>
      <c r="F94" s="211" t="s">
        <v>1354</v>
      </c>
      <c r="G94" s="81">
        <v>175</v>
      </c>
      <c r="H94" s="137">
        <v>141</v>
      </c>
      <c r="I94" s="81">
        <v>200</v>
      </c>
      <c r="J94" s="366">
        <f>1.73*D94*H94</f>
        <v>2439.3000000000002</v>
      </c>
      <c r="K94" s="350" t="s">
        <v>1355</v>
      </c>
    </row>
    <row r="95" spans="1:22" ht="43.5" customHeight="1">
      <c r="A95" s="81">
        <v>90</v>
      </c>
      <c r="B95" s="203" t="s">
        <v>1537</v>
      </c>
      <c r="C95" s="211" t="s">
        <v>1541</v>
      </c>
      <c r="D95" s="81">
        <v>10</v>
      </c>
      <c r="E95" s="81">
        <v>26.2851</v>
      </c>
      <c r="F95" s="211" t="s">
        <v>1400</v>
      </c>
      <c r="G95" s="81" t="s">
        <v>1401</v>
      </c>
      <c r="H95" s="137">
        <v>53</v>
      </c>
      <c r="I95" s="81">
        <v>75</v>
      </c>
      <c r="J95" s="366">
        <f t="shared" si="2"/>
        <v>916.90000000000009</v>
      </c>
      <c r="K95" s="59" t="s">
        <v>1542</v>
      </c>
    </row>
    <row r="96" spans="1:22" ht="15.75">
      <c r="A96" s="81">
        <v>91</v>
      </c>
      <c r="B96" s="203" t="s">
        <v>1537</v>
      </c>
      <c r="C96" s="211" t="s">
        <v>1543</v>
      </c>
      <c r="D96" s="81">
        <v>10</v>
      </c>
      <c r="E96" s="81">
        <v>2.1</v>
      </c>
      <c r="F96" s="211" t="s">
        <v>1354</v>
      </c>
      <c r="G96" s="81">
        <v>175</v>
      </c>
      <c r="H96" s="137">
        <v>71</v>
      </c>
      <c r="I96" s="81">
        <v>50</v>
      </c>
      <c r="J96" s="366">
        <f>1.73*D96*I96</f>
        <v>865</v>
      </c>
      <c r="K96" s="350" t="s">
        <v>1355</v>
      </c>
    </row>
    <row r="97" spans="1:11" ht="15.75">
      <c r="A97" s="81">
        <v>92</v>
      </c>
      <c r="B97" s="203" t="s">
        <v>1537</v>
      </c>
      <c r="C97" s="211" t="s">
        <v>1544</v>
      </c>
      <c r="D97" s="81">
        <v>10</v>
      </c>
      <c r="E97" s="81">
        <v>7.0141999999999998</v>
      </c>
      <c r="F97" s="211" t="s">
        <v>1354</v>
      </c>
      <c r="G97" s="81">
        <v>175</v>
      </c>
      <c r="H97" s="137">
        <v>116</v>
      </c>
      <c r="I97" s="81">
        <v>100</v>
      </c>
      <c r="J97" s="366">
        <f>1.73*D97*I97</f>
        <v>1730</v>
      </c>
      <c r="K97" s="350" t="s">
        <v>1355</v>
      </c>
    </row>
    <row r="98" spans="1:11" ht="15.75">
      <c r="A98" s="81">
        <v>93</v>
      </c>
      <c r="B98" s="203" t="s">
        <v>1537</v>
      </c>
      <c r="C98" s="211" t="s">
        <v>1545</v>
      </c>
      <c r="D98" s="81">
        <v>10</v>
      </c>
      <c r="E98" s="81">
        <v>8.9939999999999998</v>
      </c>
      <c r="F98" s="211" t="s">
        <v>1354</v>
      </c>
      <c r="G98" s="81">
        <v>175</v>
      </c>
      <c r="H98" s="137">
        <v>85</v>
      </c>
      <c r="I98" s="81">
        <v>75</v>
      </c>
      <c r="J98" s="366">
        <f>1.73*D98*I98</f>
        <v>1297.5</v>
      </c>
      <c r="K98" s="350" t="s">
        <v>1355</v>
      </c>
    </row>
    <row r="99" spans="1:11" ht="15.75">
      <c r="A99" s="81">
        <v>94</v>
      </c>
      <c r="B99" s="203" t="s">
        <v>1537</v>
      </c>
      <c r="C99" s="211" t="s">
        <v>1546</v>
      </c>
      <c r="D99" s="81">
        <v>10</v>
      </c>
      <c r="E99" s="81">
        <v>16.353000000000002</v>
      </c>
      <c r="F99" s="211" t="s">
        <v>1354</v>
      </c>
      <c r="G99" s="81">
        <v>175</v>
      </c>
      <c r="H99" s="137">
        <v>71</v>
      </c>
      <c r="I99" s="81">
        <v>100</v>
      </c>
      <c r="J99" s="366">
        <f t="shared" si="2"/>
        <v>1228.3</v>
      </c>
      <c r="K99" s="350" t="s">
        <v>1355</v>
      </c>
    </row>
    <row r="100" spans="1:11" ht="15.75">
      <c r="A100" s="81">
        <v>95</v>
      </c>
      <c r="B100" s="203" t="s">
        <v>1537</v>
      </c>
      <c r="C100" s="211" t="s">
        <v>1547</v>
      </c>
      <c r="D100" s="81">
        <v>10</v>
      </c>
      <c r="E100" s="81">
        <v>7.1849999999999996</v>
      </c>
      <c r="F100" s="211" t="s">
        <v>1354</v>
      </c>
      <c r="G100" s="81">
        <v>175</v>
      </c>
      <c r="H100" s="137">
        <v>85</v>
      </c>
      <c r="I100" s="81">
        <v>50</v>
      </c>
      <c r="J100" s="366">
        <f>1.73*D100*I100</f>
        <v>865</v>
      </c>
      <c r="K100" s="350" t="s">
        <v>1355</v>
      </c>
    </row>
    <row r="101" spans="1:11" ht="15.75">
      <c r="A101" s="81">
        <v>96</v>
      </c>
      <c r="B101" s="203" t="s">
        <v>1537</v>
      </c>
      <c r="C101" s="211" t="s">
        <v>1548</v>
      </c>
      <c r="D101" s="81">
        <v>10</v>
      </c>
      <c r="E101" s="81">
        <v>5.5970000000000004</v>
      </c>
      <c r="F101" s="211" t="s">
        <v>1354</v>
      </c>
      <c r="G101" s="81">
        <v>175</v>
      </c>
      <c r="H101" s="137"/>
      <c r="I101" s="81">
        <v>75</v>
      </c>
      <c r="J101" s="366">
        <f>1.73*D101*I101</f>
        <v>1297.5</v>
      </c>
      <c r="K101" s="350" t="s">
        <v>1355</v>
      </c>
    </row>
    <row r="102" spans="1:11" ht="15.75">
      <c r="A102" s="81">
        <v>97</v>
      </c>
      <c r="B102" s="203" t="s">
        <v>1537</v>
      </c>
      <c r="C102" s="211" t="s">
        <v>1549</v>
      </c>
      <c r="D102" s="81">
        <v>10</v>
      </c>
      <c r="E102" s="81">
        <v>0.21199999999999999</v>
      </c>
      <c r="F102" s="211" t="s">
        <v>1354</v>
      </c>
      <c r="G102" s="81">
        <v>175</v>
      </c>
      <c r="H102" s="137">
        <v>58</v>
      </c>
      <c r="I102" s="81">
        <v>50</v>
      </c>
      <c r="J102" s="366">
        <f>1.73*D102*I102</f>
        <v>865</v>
      </c>
      <c r="K102" s="350" t="s">
        <v>1355</v>
      </c>
    </row>
    <row r="103" spans="1:11" ht="15.75">
      <c r="A103" s="81">
        <v>98</v>
      </c>
      <c r="B103" s="203" t="s">
        <v>1537</v>
      </c>
      <c r="C103" s="211" t="s">
        <v>1550</v>
      </c>
      <c r="D103" s="81">
        <v>10</v>
      </c>
      <c r="E103" s="81">
        <v>3.7637999999999998</v>
      </c>
      <c r="F103" s="211" t="s">
        <v>1354</v>
      </c>
      <c r="G103" s="81">
        <v>175</v>
      </c>
      <c r="H103" s="137">
        <v>58</v>
      </c>
      <c r="I103" s="81">
        <v>100</v>
      </c>
      <c r="J103" s="366">
        <f t="shared" si="2"/>
        <v>1003.4000000000001</v>
      </c>
      <c r="K103" s="350" t="s">
        <v>1355</v>
      </c>
    </row>
    <row r="104" spans="1:11" ht="15.75">
      <c r="A104" s="81">
        <v>99</v>
      </c>
      <c r="B104" s="203" t="s">
        <v>1537</v>
      </c>
      <c r="C104" s="211" t="s">
        <v>1551</v>
      </c>
      <c r="D104" s="81">
        <v>10</v>
      </c>
      <c r="E104" s="81">
        <v>25.06</v>
      </c>
      <c r="F104" s="211" t="s">
        <v>1354</v>
      </c>
      <c r="G104" s="81">
        <v>175</v>
      </c>
      <c r="H104" s="137">
        <v>58</v>
      </c>
      <c r="I104" s="81">
        <v>50</v>
      </c>
      <c r="J104" s="366">
        <f>1.73*D104*I104</f>
        <v>865</v>
      </c>
      <c r="K104" s="350" t="s">
        <v>1355</v>
      </c>
    </row>
    <row r="105" spans="1:11" ht="15.75">
      <c r="A105" s="81">
        <v>100</v>
      </c>
      <c r="B105" s="203" t="s">
        <v>1537</v>
      </c>
      <c r="C105" s="211" t="s">
        <v>1552</v>
      </c>
      <c r="D105" s="81">
        <v>10</v>
      </c>
      <c r="E105" s="81">
        <v>3.5070000000000001</v>
      </c>
      <c r="F105" s="211" t="s">
        <v>1354</v>
      </c>
      <c r="G105" s="81">
        <v>175</v>
      </c>
      <c r="H105" s="137">
        <v>58</v>
      </c>
      <c r="I105" s="81">
        <v>50</v>
      </c>
      <c r="J105" s="366">
        <f>1.73*D105*I105</f>
        <v>865</v>
      </c>
      <c r="K105" s="350" t="s">
        <v>1355</v>
      </c>
    </row>
    <row r="106" spans="1:11" ht="15.75">
      <c r="A106" s="81">
        <v>101</v>
      </c>
      <c r="B106" s="203" t="s">
        <v>1537</v>
      </c>
      <c r="C106" s="211" t="s">
        <v>1553</v>
      </c>
      <c r="D106" s="81">
        <v>10</v>
      </c>
      <c r="E106" s="81">
        <v>8.9390000000000001</v>
      </c>
      <c r="F106" s="211" t="s">
        <v>1354</v>
      </c>
      <c r="G106" s="81">
        <v>175</v>
      </c>
      <c r="H106" s="137">
        <v>29</v>
      </c>
      <c r="I106" s="81">
        <v>50</v>
      </c>
      <c r="J106" s="366">
        <f t="shared" si="2"/>
        <v>501.70000000000005</v>
      </c>
      <c r="K106" s="350" t="s">
        <v>1355</v>
      </c>
    </row>
    <row r="107" spans="1:11" ht="15.75">
      <c r="A107" s="81">
        <v>102</v>
      </c>
      <c r="B107" s="203" t="s">
        <v>1537</v>
      </c>
      <c r="C107" s="211" t="s">
        <v>1554</v>
      </c>
      <c r="D107" s="81">
        <v>10</v>
      </c>
      <c r="E107" s="81">
        <v>2.5569999999999999</v>
      </c>
      <c r="F107" s="211" t="s">
        <v>1354</v>
      </c>
      <c r="G107" s="81">
        <v>175</v>
      </c>
      <c r="H107" s="137">
        <v>58</v>
      </c>
      <c r="I107" s="81">
        <v>50</v>
      </c>
      <c r="J107" s="366">
        <f>1.73*D107*I107</f>
        <v>865</v>
      </c>
      <c r="K107" s="350" t="s">
        <v>1355</v>
      </c>
    </row>
    <row r="108" spans="1:11" ht="15.75">
      <c r="A108" s="81">
        <v>103</v>
      </c>
      <c r="B108" s="203" t="s">
        <v>1537</v>
      </c>
      <c r="C108" s="211" t="s">
        <v>1555</v>
      </c>
      <c r="D108" s="81">
        <v>10</v>
      </c>
      <c r="E108" s="81">
        <v>23.033999999999999</v>
      </c>
      <c r="F108" s="211" t="s">
        <v>1354</v>
      </c>
      <c r="G108" s="81">
        <v>175</v>
      </c>
      <c r="H108" s="137">
        <v>58</v>
      </c>
      <c r="I108" s="81">
        <v>50</v>
      </c>
      <c r="J108" s="366">
        <f>1.73*D108*I108</f>
        <v>865</v>
      </c>
      <c r="K108" s="350" t="s">
        <v>1355</v>
      </c>
    </row>
    <row r="109" spans="1:11" ht="15.75">
      <c r="A109" s="81">
        <v>104</v>
      </c>
      <c r="B109" s="203" t="s">
        <v>1537</v>
      </c>
      <c r="C109" s="211" t="s">
        <v>1556</v>
      </c>
      <c r="D109" s="81">
        <v>10</v>
      </c>
      <c r="E109" s="81">
        <v>3.7911999999999999</v>
      </c>
      <c r="F109" s="211" t="s">
        <v>1354</v>
      </c>
      <c r="G109" s="81">
        <v>175</v>
      </c>
      <c r="H109" s="137">
        <v>58</v>
      </c>
      <c r="I109" s="81">
        <v>50</v>
      </c>
      <c r="J109" s="366">
        <f>1.73*D109*I109</f>
        <v>865</v>
      </c>
      <c r="K109" s="350" t="s">
        <v>1355</v>
      </c>
    </row>
    <row r="110" spans="1:11" ht="15.75">
      <c r="A110" s="81">
        <v>105</v>
      </c>
      <c r="B110" s="203" t="s">
        <v>1537</v>
      </c>
      <c r="C110" s="211" t="s">
        <v>1557</v>
      </c>
      <c r="D110" s="81">
        <v>10</v>
      </c>
      <c r="E110" s="81">
        <v>0.90649999999999997</v>
      </c>
      <c r="F110" s="211" t="s">
        <v>1354</v>
      </c>
      <c r="G110" s="81">
        <v>175</v>
      </c>
      <c r="H110" s="137">
        <v>58</v>
      </c>
      <c r="I110" s="81">
        <v>50</v>
      </c>
      <c r="J110" s="366">
        <f>1.73*D110*I110</f>
        <v>865</v>
      </c>
      <c r="K110" s="350" t="s">
        <v>1355</v>
      </c>
    </row>
    <row r="111" spans="1:11" ht="15.75">
      <c r="A111" s="81">
        <v>106</v>
      </c>
      <c r="B111" s="203" t="s">
        <v>1537</v>
      </c>
      <c r="C111" s="211" t="s">
        <v>1558</v>
      </c>
      <c r="D111" s="81">
        <v>10</v>
      </c>
      <c r="E111" s="81">
        <v>1.01</v>
      </c>
      <c r="F111" s="211" t="s">
        <v>1354</v>
      </c>
      <c r="G111" s="81">
        <v>175</v>
      </c>
      <c r="H111" s="137">
        <v>50</v>
      </c>
      <c r="I111" s="81">
        <v>50</v>
      </c>
      <c r="J111" s="366">
        <f>1.73*D111*I111</f>
        <v>865</v>
      </c>
      <c r="K111" s="350" t="s">
        <v>1355</v>
      </c>
    </row>
    <row r="112" spans="1:11" ht="15.75">
      <c r="A112" s="81">
        <v>107</v>
      </c>
      <c r="B112" s="203" t="s">
        <v>1537</v>
      </c>
      <c r="C112" s="211" t="s">
        <v>1559</v>
      </c>
      <c r="D112" s="81">
        <v>10</v>
      </c>
      <c r="E112" s="81">
        <v>1.8529</v>
      </c>
      <c r="F112" s="211" t="s">
        <v>1354</v>
      </c>
      <c r="G112" s="81">
        <v>175</v>
      </c>
      <c r="H112" s="137">
        <v>44</v>
      </c>
      <c r="I112" s="81">
        <v>50</v>
      </c>
      <c r="J112" s="366">
        <f t="shared" si="2"/>
        <v>761.2</v>
      </c>
      <c r="K112" s="350" t="s">
        <v>1355</v>
      </c>
    </row>
    <row r="113" spans="1:11" ht="15.75">
      <c r="A113" s="81">
        <v>108</v>
      </c>
      <c r="B113" s="203" t="s">
        <v>1537</v>
      </c>
      <c r="C113" s="211" t="s">
        <v>1560</v>
      </c>
      <c r="D113" s="81">
        <v>10</v>
      </c>
      <c r="E113" s="81">
        <v>1.4970000000000001</v>
      </c>
      <c r="F113" s="211" t="s">
        <v>1354</v>
      </c>
      <c r="G113" s="81">
        <v>175</v>
      </c>
      <c r="H113" s="137">
        <v>50</v>
      </c>
      <c r="I113" s="81">
        <v>50</v>
      </c>
      <c r="J113" s="366">
        <f>1.73*D113*I113</f>
        <v>865</v>
      </c>
      <c r="K113" s="350" t="s">
        <v>1355</v>
      </c>
    </row>
    <row r="114" spans="1:11" ht="15.75">
      <c r="A114" s="81">
        <v>109</v>
      </c>
      <c r="B114" s="203" t="s">
        <v>1537</v>
      </c>
      <c r="C114" s="211" t="s">
        <v>1561</v>
      </c>
      <c r="D114" s="81">
        <v>10</v>
      </c>
      <c r="E114" s="81">
        <v>2.39</v>
      </c>
      <c r="F114" s="211" t="s">
        <v>1354</v>
      </c>
      <c r="G114" s="81">
        <v>175</v>
      </c>
      <c r="H114" s="137">
        <v>47</v>
      </c>
      <c r="I114" s="81">
        <v>50</v>
      </c>
      <c r="J114" s="366">
        <f t="shared" si="2"/>
        <v>813.1</v>
      </c>
      <c r="K114" s="350" t="s">
        <v>1355</v>
      </c>
    </row>
    <row r="115" spans="1:11" ht="15.75">
      <c r="A115" s="81">
        <v>110</v>
      </c>
      <c r="B115" s="203" t="s">
        <v>1537</v>
      </c>
      <c r="C115" s="211" t="s">
        <v>1562</v>
      </c>
      <c r="D115" s="81">
        <v>10</v>
      </c>
      <c r="E115" s="81">
        <v>28.327000000000002</v>
      </c>
      <c r="F115" s="211" t="s">
        <v>1354</v>
      </c>
      <c r="G115" s="81">
        <v>175</v>
      </c>
      <c r="H115" s="137">
        <v>58</v>
      </c>
      <c r="I115" s="81">
        <v>100</v>
      </c>
      <c r="J115" s="366">
        <f t="shared" si="2"/>
        <v>1003.4000000000001</v>
      </c>
      <c r="K115" s="350" t="s">
        <v>1355</v>
      </c>
    </row>
    <row r="116" spans="1:11" ht="15.75">
      <c r="A116" s="81">
        <v>111</v>
      </c>
      <c r="B116" s="203" t="s">
        <v>1537</v>
      </c>
      <c r="C116" s="211" t="s">
        <v>1563</v>
      </c>
      <c r="D116" s="81">
        <v>10</v>
      </c>
      <c r="E116" s="81">
        <v>2.5085000000000002</v>
      </c>
      <c r="F116" s="211" t="s">
        <v>1354</v>
      </c>
      <c r="G116" s="81">
        <v>175</v>
      </c>
      <c r="H116" s="137">
        <v>58</v>
      </c>
      <c r="I116" s="81">
        <v>50</v>
      </c>
      <c r="J116" s="366">
        <f>1.73*D116*I116</f>
        <v>865</v>
      </c>
      <c r="K116" s="350" t="s">
        <v>1355</v>
      </c>
    </row>
    <row r="117" spans="1:11" ht="15.75">
      <c r="A117" s="81">
        <v>112</v>
      </c>
      <c r="B117" s="203" t="s">
        <v>1537</v>
      </c>
      <c r="C117" s="211" t="s">
        <v>1564</v>
      </c>
      <c r="D117" s="81">
        <v>10</v>
      </c>
      <c r="E117" s="81">
        <v>6.8239999999999998</v>
      </c>
      <c r="F117" s="211" t="s">
        <v>1354</v>
      </c>
      <c r="G117" s="81">
        <v>175</v>
      </c>
      <c r="H117" s="137">
        <v>58</v>
      </c>
      <c r="I117" s="81">
        <v>50</v>
      </c>
      <c r="J117" s="366">
        <f>1.73*D117*I117</f>
        <v>865</v>
      </c>
      <c r="K117" s="350" t="s">
        <v>1355</v>
      </c>
    </row>
    <row r="118" spans="1:11" ht="15.75">
      <c r="A118" s="81">
        <v>113</v>
      </c>
      <c r="B118" s="203" t="s">
        <v>1537</v>
      </c>
      <c r="C118" s="211" t="s">
        <v>1565</v>
      </c>
      <c r="D118" s="81">
        <v>10</v>
      </c>
      <c r="E118" s="81">
        <v>20.452000000000002</v>
      </c>
      <c r="F118" s="211" t="s">
        <v>1369</v>
      </c>
      <c r="G118" s="81">
        <v>210</v>
      </c>
      <c r="H118" s="137">
        <v>58</v>
      </c>
      <c r="I118" s="81">
        <v>100</v>
      </c>
      <c r="J118" s="366">
        <f t="shared" si="2"/>
        <v>1003.4000000000001</v>
      </c>
      <c r="K118" s="350" t="s">
        <v>1355</v>
      </c>
    </row>
    <row r="119" spans="1:11" ht="15.75">
      <c r="A119" s="81">
        <v>114</v>
      </c>
      <c r="B119" s="203" t="s">
        <v>1537</v>
      </c>
      <c r="C119" s="211" t="s">
        <v>1566</v>
      </c>
      <c r="D119" s="81">
        <v>10</v>
      </c>
      <c r="E119" s="81">
        <v>2.61</v>
      </c>
      <c r="F119" s="211" t="s">
        <v>1369</v>
      </c>
      <c r="G119" s="81">
        <v>210</v>
      </c>
      <c r="H119" s="137">
        <v>70</v>
      </c>
      <c r="I119" s="81">
        <v>100</v>
      </c>
      <c r="J119" s="366">
        <f t="shared" si="2"/>
        <v>1211</v>
      </c>
      <c r="K119" s="350" t="s">
        <v>1355</v>
      </c>
    </row>
    <row r="120" spans="1:11" ht="15.75">
      <c r="A120" s="81">
        <v>115</v>
      </c>
      <c r="B120" s="203" t="s">
        <v>1537</v>
      </c>
      <c r="C120" s="211" t="s">
        <v>1567</v>
      </c>
      <c r="D120" s="81">
        <v>10</v>
      </c>
      <c r="E120" s="81">
        <v>2.919</v>
      </c>
      <c r="F120" s="211" t="s">
        <v>1369</v>
      </c>
      <c r="G120" s="81">
        <v>210</v>
      </c>
      <c r="H120" s="137">
        <v>29</v>
      </c>
      <c r="I120" s="81">
        <v>50</v>
      </c>
      <c r="J120" s="366">
        <f t="shared" si="2"/>
        <v>501.70000000000005</v>
      </c>
      <c r="K120" s="350" t="s">
        <v>1355</v>
      </c>
    </row>
    <row r="121" spans="1:11" ht="15.75">
      <c r="A121" s="81">
        <v>116</v>
      </c>
      <c r="B121" s="203" t="s">
        <v>1537</v>
      </c>
      <c r="C121" s="211" t="s">
        <v>1568</v>
      </c>
      <c r="D121" s="81">
        <v>10</v>
      </c>
      <c r="E121" s="81">
        <v>11.1008</v>
      </c>
      <c r="F121" s="211" t="s">
        <v>1369</v>
      </c>
      <c r="G121" s="81">
        <v>210</v>
      </c>
      <c r="H121" s="137">
        <v>29</v>
      </c>
      <c r="I121" s="81">
        <v>50</v>
      </c>
      <c r="J121" s="366">
        <f t="shared" si="2"/>
        <v>501.70000000000005</v>
      </c>
      <c r="K121" s="350" t="s">
        <v>1355</v>
      </c>
    </row>
    <row r="122" spans="1:11" ht="29.25" customHeight="1">
      <c r="A122" s="81">
        <v>117</v>
      </c>
      <c r="B122" s="81" t="s">
        <v>1569</v>
      </c>
      <c r="C122" s="213" t="s">
        <v>1570</v>
      </c>
      <c r="D122" s="81">
        <v>10</v>
      </c>
      <c r="E122" s="214">
        <v>1.3560000000000001</v>
      </c>
      <c r="F122" s="211" t="s">
        <v>1354</v>
      </c>
      <c r="G122" s="81">
        <v>175</v>
      </c>
      <c r="H122" s="332">
        <v>85</v>
      </c>
      <c r="I122" s="81">
        <v>100</v>
      </c>
      <c r="J122" s="366">
        <f t="shared" si="2"/>
        <v>1470.5</v>
      </c>
      <c r="K122" s="81" t="s">
        <v>1355</v>
      </c>
    </row>
    <row r="123" spans="1:11" ht="32.25" customHeight="1">
      <c r="A123" s="81">
        <v>118</v>
      </c>
      <c r="B123" s="81" t="s">
        <v>1569</v>
      </c>
      <c r="C123" s="213" t="s">
        <v>1571</v>
      </c>
      <c r="D123" s="81">
        <v>10</v>
      </c>
      <c r="E123" s="214">
        <v>8.1780000000000008</v>
      </c>
      <c r="F123" s="211" t="s">
        <v>1572</v>
      </c>
      <c r="G123" s="81">
        <v>330</v>
      </c>
      <c r="H123" s="332">
        <v>212</v>
      </c>
      <c r="I123" s="81">
        <v>100</v>
      </c>
      <c r="J123" s="366">
        <f>1.73*D123*I123</f>
        <v>1730</v>
      </c>
      <c r="K123" s="81" t="s">
        <v>1355</v>
      </c>
    </row>
    <row r="124" spans="1:11" ht="50.25" customHeight="1">
      <c r="A124" s="81">
        <v>119</v>
      </c>
      <c r="B124" s="81" t="s">
        <v>1569</v>
      </c>
      <c r="C124" s="213" t="s">
        <v>1573</v>
      </c>
      <c r="D124" s="81">
        <v>10</v>
      </c>
      <c r="E124" s="214">
        <v>7.5039999999999996</v>
      </c>
      <c r="F124" s="211" t="s">
        <v>1574</v>
      </c>
      <c r="G124" s="81" t="s">
        <v>1575</v>
      </c>
      <c r="H124" s="332">
        <v>71</v>
      </c>
      <c r="I124" s="81">
        <v>50</v>
      </c>
      <c r="J124" s="366">
        <f>1.73*D124*I124</f>
        <v>865</v>
      </c>
      <c r="K124" s="59" t="s">
        <v>1576</v>
      </c>
    </row>
    <row r="125" spans="1:11" ht="36.75" customHeight="1">
      <c r="A125" s="81">
        <v>120</v>
      </c>
      <c r="B125" s="81" t="s">
        <v>1569</v>
      </c>
      <c r="C125" s="213" t="s">
        <v>1577</v>
      </c>
      <c r="D125" s="81">
        <v>10</v>
      </c>
      <c r="E125" s="214">
        <v>5</v>
      </c>
      <c r="F125" s="211" t="s">
        <v>1578</v>
      </c>
      <c r="G125" s="81">
        <v>265</v>
      </c>
      <c r="H125" s="332">
        <v>71</v>
      </c>
      <c r="I125" s="81">
        <v>50</v>
      </c>
      <c r="J125" s="366">
        <f t="shared" si="2"/>
        <v>1228.3</v>
      </c>
      <c r="K125" s="81" t="s">
        <v>1355</v>
      </c>
    </row>
    <row r="126" spans="1:11" ht="33.75" customHeight="1">
      <c r="A126" s="81">
        <v>121</v>
      </c>
      <c r="B126" s="81" t="s">
        <v>1569</v>
      </c>
      <c r="C126" s="213" t="s">
        <v>1579</v>
      </c>
      <c r="D126" s="81">
        <v>10</v>
      </c>
      <c r="E126" s="214">
        <v>7.0359999999999996</v>
      </c>
      <c r="F126" s="211" t="s">
        <v>1354</v>
      </c>
      <c r="G126" s="81">
        <v>175</v>
      </c>
      <c r="H126" s="332">
        <v>85</v>
      </c>
      <c r="I126" s="81">
        <v>100</v>
      </c>
      <c r="J126" s="366">
        <f t="shared" si="2"/>
        <v>1470.5</v>
      </c>
      <c r="K126" s="81" t="s">
        <v>1355</v>
      </c>
    </row>
    <row r="127" spans="1:11" ht="45.75" customHeight="1">
      <c r="A127" s="81">
        <v>122</v>
      </c>
      <c r="B127" s="81" t="s">
        <v>1569</v>
      </c>
      <c r="C127" s="213" t="s">
        <v>1580</v>
      </c>
      <c r="D127" s="81">
        <v>10</v>
      </c>
      <c r="E127" s="202">
        <v>7.66</v>
      </c>
      <c r="F127" s="59" t="s">
        <v>1581</v>
      </c>
      <c r="G127" s="81" t="s">
        <v>1582</v>
      </c>
      <c r="H127" s="332">
        <v>149</v>
      </c>
      <c r="I127" s="81">
        <v>150</v>
      </c>
      <c r="J127" s="366">
        <f>1.73*D127*175</f>
        <v>3027.5</v>
      </c>
      <c r="K127" s="59" t="s">
        <v>1583</v>
      </c>
    </row>
    <row r="128" spans="1:11" ht="34.5" customHeight="1">
      <c r="A128" s="81">
        <v>123</v>
      </c>
      <c r="B128" s="81" t="s">
        <v>1569</v>
      </c>
      <c r="C128" s="213" t="s">
        <v>1584</v>
      </c>
      <c r="D128" s="81">
        <v>10</v>
      </c>
      <c r="E128" s="214">
        <v>14</v>
      </c>
      <c r="F128" s="211" t="s">
        <v>1354</v>
      </c>
      <c r="G128" s="81">
        <v>175</v>
      </c>
      <c r="H128" s="332">
        <v>142</v>
      </c>
      <c r="I128" s="81">
        <v>50</v>
      </c>
      <c r="J128" s="366">
        <f>1.73*D128*I128</f>
        <v>865</v>
      </c>
      <c r="K128" s="81" t="s">
        <v>1355</v>
      </c>
    </row>
    <row r="129" spans="1:11" ht="29.25" customHeight="1">
      <c r="A129" s="81">
        <v>124</v>
      </c>
      <c r="B129" s="81" t="s">
        <v>1569</v>
      </c>
      <c r="C129" s="213" t="s">
        <v>1585</v>
      </c>
      <c r="D129" s="81">
        <v>10</v>
      </c>
      <c r="E129" s="214">
        <v>8.1760000000000002</v>
      </c>
      <c r="F129" s="211" t="s">
        <v>1354</v>
      </c>
      <c r="G129" s="81">
        <v>175</v>
      </c>
      <c r="H129" s="332">
        <v>64</v>
      </c>
      <c r="I129" s="81">
        <v>75</v>
      </c>
      <c r="J129" s="366">
        <f t="shared" si="2"/>
        <v>1107.2</v>
      </c>
      <c r="K129" s="81" t="s">
        <v>1355</v>
      </c>
    </row>
    <row r="130" spans="1:11" ht="42" customHeight="1">
      <c r="A130" s="81">
        <v>125</v>
      </c>
      <c r="B130" s="81" t="s">
        <v>1569</v>
      </c>
      <c r="C130" s="213" t="s">
        <v>1586</v>
      </c>
      <c r="D130" s="81">
        <v>10</v>
      </c>
      <c r="E130" s="214">
        <v>3.3</v>
      </c>
      <c r="F130" s="211" t="s">
        <v>1400</v>
      </c>
      <c r="G130" s="81" t="s">
        <v>1401</v>
      </c>
      <c r="H130" s="332">
        <v>64</v>
      </c>
      <c r="I130" s="81">
        <v>75</v>
      </c>
      <c r="J130" s="366">
        <f t="shared" si="2"/>
        <v>1107.2</v>
      </c>
      <c r="K130" s="59" t="s">
        <v>1587</v>
      </c>
    </row>
    <row r="131" spans="1:11" ht="32.25" customHeight="1">
      <c r="A131" s="81">
        <v>126</v>
      </c>
      <c r="B131" s="81" t="s">
        <v>1569</v>
      </c>
      <c r="C131" s="213" t="s">
        <v>1588</v>
      </c>
      <c r="D131" s="81">
        <v>10</v>
      </c>
      <c r="E131" s="214">
        <v>1.7</v>
      </c>
      <c r="F131" s="211" t="s">
        <v>1354</v>
      </c>
      <c r="G131" s="81">
        <v>175</v>
      </c>
      <c r="H131" s="332">
        <v>42</v>
      </c>
      <c r="I131" s="81">
        <v>50</v>
      </c>
      <c r="J131" s="366">
        <f t="shared" si="2"/>
        <v>726.6</v>
      </c>
      <c r="K131" s="81" t="s">
        <v>1355</v>
      </c>
    </row>
    <row r="132" spans="1:11" ht="36" customHeight="1">
      <c r="A132" s="81">
        <v>127</v>
      </c>
      <c r="B132" s="81" t="s">
        <v>1569</v>
      </c>
      <c r="C132" s="213" t="s">
        <v>1589</v>
      </c>
      <c r="D132" s="81">
        <v>10</v>
      </c>
      <c r="E132" s="202">
        <v>13.3</v>
      </c>
      <c r="F132" s="211" t="s">
        <v>1354</v>
      </c>
      <c r="G132" s="81">
        <v>175</v>
      </c>
      <c r="H132" s="332">
        <v>64</v>
      </c>
      <c r="I132" s="81">
        <v>50</v>
      </c>
      <c r="J132" s="366">
        <f>1.73*D132*I132</f>
        <v>865</v>
      </c>
      <c r="K132" s="81" t="s">
        <v>1355</v>
      </c>
    </row>
    <row r="133" spans="1:11" ht="40.5" customHeight="1">
      <c r="A133" s="81">
        <v>128</v>
      </c>
      <c r="B133" s="81" t="s">
        <v>1569</v>
      </c>
      <c r="C133" s="213" t="s">
        <v>1590</v>
      </c>
      <c r="D133" s="81">
        <v>10</v>
      </c>
      <c r="E133" s="214">
        <v>3.18</v>
      </c>
      <c r="F133" s="211" t="s">
        <v>1354</v>
      </c>
      <c r="G133" s="81">
        <v>175</v>
      </c>
      <c r="H133" s="332">
        <v>71</v>
      </c>
      <c r="I133" s="81">
        <v>50</v>
      </c>
      <c r="J133" s="366">
        <f>1.73*D133*I133</f>
        <v>865</v>
      </c>
      <c r="K133" s="81" t="s">
        <v>1355</v>
      </c>
    </row>
    <row r="134" spans="1:11" ht="32.25" customHeight="1">
      <c r="A134" s="81">
        <v>129</v>
      </c>
      <c r="B134" s="81" t="s">
        <v>1569</v>
      </c>
      <c r="C134" s="59" t="s">
        <v>1591</v>
      </c>
      <c r="D134" s="81">
        <v>10</v>
      </c>
      <c r="E134" s="202">
        <v>34.892000000000003</v>
      </c>
      <c r="F134" s="211" t="s">
        <v>1354</v>
      </c>
      <c r="G134" s="81">
        <v>175</v>
      </c>
      <c r="H134" s="332">
        <v>53</v>
      </c>
      <c r="I134" s="81">
        <v>50</v>
      </c>
      <c r="J134" s="366">
        <f>1.73*D134*I134</f>
        <v>865</v>
      </c>
      <c r="K134" s="81" t="s">
        <v>1355</v>
      </c>
    </row>
    <row r="135" spans="1:11" ht="27.75" customHeight="1">
      <c r="A135" s="81">
        <v>130</v>
      </c>
      <c r="B135" s="81" t="s">
        <v>1569</v>
      </c>
      <c r="C135" s="59" t="s">
        <v>1592</v>
      </c>
      <c r="D135" s="81">
        <v>10</v>
      </c>
      <c r="E135" s="215">
        <v>0.69699999999999995</v>
      </c>
      <c r="F135" s="211" t="s">
        <v>1354</v>
      </c>
      <c r="G135" s="81">
        <v>175</v>
      </c>
      <c r="H135" s="332">
        <v>25</v>
      </c>
      <c r="I135" s="81">
        <v>50</v>
      </c>
      <c r="J135" s="366">
        <f t="shared" ref="J135:J198" si="3">1.73*D135*H135</f>
        <v>432.5</v>
      </c>
      <c r="K135" s="81" t="s">
        <v>1355</v>
      </c>
    </row>
    <row r="136" spans="1:11" ht="25.5" customHeight="1">
      <c r="A136" s="81">
        <v>131</v>
      </c>
      <c r="B136" s="81" t="s">
        <v>1569</v>
      </c>
      <c r="C136" s="59" t="s">
        <v>1593</v>
      </c>
      <c r="D136" s="81">
        <v>10</v>
      </c>
      <c r="E136" s="215">
        <v>11.06</v>
      </c>
      <c r="F136" s="211" t="s">
        <v>1354</v>
      </c>
      <c r="G136" s="81">
        <v>175</v>
      </c>
      <c r="H136" s="332">
        <v>25</v>
      </c>
      <c r="I136" s="81">
        <v>50</v>
      </c>
      <c r="J136" s="366">
        <f t="shared" si="3"/>
        <v>432.5</v>
      </c>
      <c r="K136" s="81" t="s">
        <v>1355</v>
      </c>
    </row>
    <row r="137" spans="1:11" ht="30.75" customHeight="1">
      <c r="A137" s="81">
        <v>132</v>
      </c>
      <c r="B137" s="81" t="s">
        <v>1569</v>
      </c>
      <c r="C137" s="59" t="s">
        <v>1594</v>
      </c>
      <c r="D137" s="81">
        <v>10</v>
      </c>
      <c r="E137" s="215">
        <v>2.1539999999999999</v>
      </c>
      <c r="F137" s="211" t="s">
        <v>1354</v>
      </c>
      <c r="G137" s="81">
        <v>175</v>
      </c>
      <c r="H137" s="332">
        <v>25</v>
      </c>
      <c r="I137" s="81">
        <v>50</v>
      </c>
      <c r="J137" s="366">
        <f t="shared" si="3"/>
        <v>432.5</v>
      </c>
      <c r="K137" s="81" t="s">
        <v>1355</v>
      </c>
    </row>
    <row r="138" spans="1:11" ht="42" customHeight="1">
      <c r="A138" s="81">
        <v>133</v>
      </c>
      <c r="B138" s="81" t="s">
        <v>1569</v>
      </c>
      <c r="C138" s="59" t="s">
        <v>1595</v>
      </c>
      <c r="D138" s="81">
        <v>10</v>
      </c>
      <c r="E138" s="215">
        <v>0.53200000000000003</v>
      </c>
      <c r="F138" s="211" t="s">
        <v>1596</v>
      </c>
      <c r="G138" s="81">
        <v>60</v>
      </c>
      <c r="H138" s="332">
        <v>25</v>
      </c>
      <c r="I138" s="81">
        <v>30</v>
      </c>
      <c r="J138" s="366">
        <f t="shared" si="3"/>
        <v>432.5</v>
      </c>
      <c r="K138" s="59" t="s">
        <v>1597</v>
      </c>
    </row>
    <row r="139" spans="1:11" ht="46.5" customHeight="1">
      <c r="A139" s="81">
        <v>134</v>
      </c>
      <c r="B139" s="81" t="s">
        <v>1569</v>
      </c>
      <c r="C139" s="59" t="s">
        <v>1598</v>
      </c>
      <c r="D139" s="81">
        <v>10</v>
      </c>
      <c r="E139" s="215">
        <v>19.904</v>
      </c>
      <c r="F139" s="211" t="s">
        <v>1599</v>
      </c>
      <c r="G139" s="81">
        <v>60</v>
      </c>
      <c r="H139" s="332">
        <v>42</v>
      </c>
      <c r="I139" s="81">
        <v>50</v>
      </c>
      <c r="J139" s="366">
        <f t="shared" si="3"/>
        <v>726.6</v>
      </c>
      <c r="K139" s="59" t="s">
        <v>1600</v>
      </c>
    </row>
    <row r="140" spans="1:11" ht="15.75">
      <c r="A140" s="81">
        <v>135</v>
      </c>
      <c r="B140" s="81" t="s">
        <v>1569</v>
      </c>
      <c r="C140" s="59" t="s">
        <v>1601</v>
      </c>
      <c r="D140" s="81">
        <v>10</v>
      </c>
      <c r="E140" s="215">
        <v>7.7</v>
      </c>
      <c r="F140" s="211" t="s">
        <v>1354</v>
      </c>
      <c r="G140" s="81">
        <v>175</v>
      </c>
      <c r="H140" s="332">
        <v>45</v>
      </c>
      <c r="I140" s="81">
        <v>50</v>
      </c>
      <c r="J140" s="366">
        <f t="shared" si="3"/>
        <v>778.5</v>
      </c>
      <c r="K140" s="81" t="s">
        <v>1355</v>
      </c>
    </row>
    <row r="141" spans="1:11" ht="51.75" customHeight="1">
      <c r="A141" s="81">
        <v>136</v>
      </c>
      <c r="B141" s="81" t="s">
        <v>1569</v>
      </c>
      <c r="C141" s="59" t="s">
        <v>1602</v>
      </c>
      <c r="D141" s="81">
        <v>10</v>
      </c>
      <c r="E141" s="215">
        <v>5.2060000000000004</v>
      </c>
      <c r="F141" s="211" t="s">
        <v>1603</v>
      </c>
      <c r="G141" s="81" t="s">
        <v>1604</v>
      </c>
      <c r="H141" s="332">
        <v>42</v>
      </c>
      <c r="I141" s="81">
        <v>50</v>
      </c>
      <c r="J141" s="366">
        <f t="shared" si="3"/>
        <v>726.6</v>
      </c>
      <c r="K141" s="59" t="s">
        <v>1605</v>
      </c>
    </row>
    <row r="142" spans="1:11" ht="32.25" customHeight="1">
      <c r="A142" s="81">
        <v>137</v>
      </c>
      <c r="B142" s="81" t="s">
        <v>1569</v>
      </c>
      <c r="C142" s="59" t="s">
        <v>1606</v>
      </c>
      <c r="D142" s="81">
        <v>10</v>
      </c>
      <c r="E142" s="215">
        <v>2.56</v>
      </c>
      <c r="F142" s="211" t="s">
        <v>1354</v>
      </c>
      <c r="G142" s="81">
        <v>175</v>
      </c>
      <c r="H142" s="332">
        <v>45</v>
      </c>
      <c r="I142" s="81">
        <v>75</v>
      </c>
      <c r="J142" s="366">
        <f t="shared" si="3"/>
        <v>778.5</v>
      </c>
      <c r="K142" s="81" t="s">
        <v>1355</v>
      </c>
    </row>
    <row r="143" spans="1:11" ht="33.75" customHeight="1">
      <c r="A143" s="81">
        <v>138</v>
      </c>
      <c r="B143" s="81" t="s">
        <v>1569</v>
      </c>
      <c r="C143" s="59" t="s">
        <v>1607</v>
      </c>
      <c r="D143" s="81">
        <v>10</v>
      </c>
      <c r="E143" s="215">
        <v>3.6739999999999999</v>
      </c>
      <c r="F143" s="211" t="s">
        <v>1354</v>
      </c>
      <c r="G143" s="81">
        <v>175</v>
      </c>
      <c r="H143" s="332">
        <v>71</v>
      </c>
      <c r="I143" s="81">
        <v>100</v>
      </c>
      <c r="J143" s="366">
        <f t="shared" si="3"/>
        <v>1228.3</v>
      </c>
      <c r="K143" s="81" t="s">
        <v>1355</v>
      </c>
    </row>
    <row r="144" spans="1:11" ht="36.75" customHeight="1">
      <c r="A144" s="81">
        <v>139</v>
      </c>
      <c r="B144" s="81" t="s">
        <v>1569</v>
      </c>
      <c r="C144" s="59" t="s">
        <v>1608</v>
      </c>
      <c r="D144" s="81">
        <v>10</v>
      </c>
      <c r="E144" s="215">
        <v>3.13</v>
      </c>
      <c r="F144" s="211" t="s">
        <v>1354</v>
      </c>
      <c r="G144" s="81">
        <v>175</v>
      </c>
      <c r="H144" s="332">
        <v>60</v>
      </c>
      <c r="I144" s="81">
        <v>100</v>
      </c>
      <c r="J144" s="366">
        <f t="shared" si="3"/>
        <v>1038</v>
      </c>
      <c r="K144" s="81" t="s">
        <v>1355</v>
      </c>
    </row>
    <row r="145" spans="1:11" ht="38.25" customHeight="1">
      <c r="A145" s="81">
        <v>140</v>
      </c>
      <c r="B145" s="81" t="s">
        <v>1569</v>
      </c>
      <c r="C145" s="59" t="s">
        <v>1609</v>
      </c>
      <c r="D145" s="81">
        <v>10</v>
      </c>
      <c r="E145" s="202">
        <v>11.580299999999999</v>
      </c>
      <c r="F145" s="211" t="s">
        <v>1603</v>
      </c>
      <c r="G145" s="81" t="s">
        <v>1604</v>
      </c>
      <c r="H145" s="332">
        <v>40</v>
      </c>
      <c r="I145" s="81">
        <v>20</v>
      </c>
      <c r="J145" s="366">
        <f>1.73*D145*I145</f>
        <v>346</v>
      </c>
      <c r="K145" s="59" t="s">
        <v>1610</v>
      </c>
    </row>
    <row r="146" spans="1:11" ht="31.5" customHeight="1">
      <c r="A146" s="81">
        <v>141</v>
      </c>
      <c r="B146" s="81" t="s">
        <v>1569</v>
      </c>
      <c r="C146" s="59" t="s">
        <v>1611</v>
      </c>
      <c r="D146" s="81">
        <v>10</v>
      </c>
      <c r="E146" s="215">
        <v>4.0334000000000003</v>
      </c>
      <c r="F146" s="211" t="s">
        <v>1354</v>
      </c>
      <c r="G146" s="81">
        <v>175</v>
      </c>
      <c r="H146" s="332">
        <v>42</v>
      </c>
      <c r="I146" s="81">
        <v>50</v>
      </c>
      <c r="J146" s="366">
        <f t="shared" si="3"/>
        <v>726.6</v>
      </c>
      <c r="K146" s="81" t="s">
        <v>1355</v>
      </c>
    </row>
    <row r="147" spans="1:11" ht="48.75" customHeight="1">
      <c r="A147" s="81">
        <v>142</v>
      </c>
      <c r="B147" s="81" t="s">
        <v>1569</v>
      </c>
      <c r="C147" s="59" t="s">
        <v>1612</v>
      </c>
      <c r="D147" s="81">
        <v>10</v>
      </c>
      <c r="E147" s="215">
        <v>4.5999999999999996</v>
      </c>
      <c r="F147" s="59" t="s">
        <v>1613</v>
      </c>
      <c r="G147" s="81" t="s">
        <v>1614</v>
      </c>
      <c r="H147" s="332">
        <v>42</v>
      </c>
      <c r="I147" s="81">
        <v>50</v>
      </c>
      <c r="J147" s="366">
        <f t="shared" si="3"/>
        <v>726.6</v>
      </c>
      <c r="K147" s="59" t="s">
        <v>1615</v>
      </c>
    </row>
    <row r="148" spans="1:11" ht="43.5" customHeight="1">
      <c r="A148" s="81">
        <v>143</v>
      </c>
      <c r="B148" s="81" t="s">
        <v>1569</v>
      </c>
      <c r="C148" s="59" t="s">
        <v>1616</v>
      </c>
      <c r="D148" s="81">
        <v>10</v>
      </c>
      <c r="E148" s="215">
        <v>3.82</v>
      </c>
      <c r="F148" s="59" t="s">
        <v>1613</v>
      </c>
      <c r="G148" s="81" t="s">
        <v>1614</v>
      </c>
      <c r="H148" s="332">
        <v>42</v>
      </c>
      <c r="I148" s="81">
        <v>50</v>
      </c>
      <c r="J148" s="366">
        <f t="shared" si="3"/>
        <v>726.6</v>
      </c>
      <c r="K148" s="59" t="s">
        <v>1617</v>
      </c>
    </row>
    <row r="149" spans="1:11" ht="41.25" customHeight="1">
      <c r="A149" s="81">
        <v>144</v>
      </c>
      <c r="B149" s="81" t="s">
        <v>1569</v>
      </c>
      <c r="C149" s="59" t="s">
        <v>1618</v>
      </c>
      <c r="D149" s="81">
        <v>10</v>
      </c>
      <c r="E149" s="215">
        <v>10.99</v>
      </c>
      <c r="F149" s="211" t="s">
        <v>1619</v>
      </c>
      <c r="G149" s="81" t="s">
        <v>1620</v>
      </c>
      <c r="H149" s="332">
        <v>25</v>
      </c>
      <c r="I149" s="81">
        <v>30</v>
      </c>
      <c r="J149" s="366">
        <f t="shared" si="3"/>
        <v>432.5</v>
      </c>
      <c r="K149" s="59" t="s">
        <v>1621</v>
      </c>
    </row>
    <row r="150" spans="1:11" ht="43.5" customHeight="1">
      <c r="A150" s="81">
        <v>145</v>
      </c>
      <c r="B150" s="81" t="s">
        <v>1569</v>
      </c>
      <c r="C150" s="59" t="s">
        <v>1622</v>
      </c>
      <c r="D150" s="81">
        <v>10</v>
      </c>
      <c r="E150" s="202">
        <v>51.156999999999996</v>
      </c>
      <c r="F150" s="211" t="s">
        <v>1603</v>
      </c>
      <c r="G150" s="81" t="s">
        <v>1604</v>
      </c>
      <c r="H150" s="332">
        <v>25</v>
      </c>
      <c r="I150" s="81">
        <v>30</v>
      </c>
      <c r="J150" s="366">
        <f t="shared" si="3"/>
        <v>432.5</v>
      </c>
      <c r="K150" s="59" t="s">
        <v>1623</v>
      </c>
    </row>
    <row r="151" spans="1:11" ht="15.75">
      <c r="A151" s="81">
        <v>146</v>
      </c>
      <c r="B151" s="81" t="s">
        <v>1569</v>
      </c>
      <c r="C151" s="59" t="s">
        <v>1624</v>
      </c>
      <c r="D151" s="81">
        <v>10</v>
      </c>
      <c r="E151" s="215">
        <v>9.0299999999999994</v>
      </c>
      <c r="F151" s="211" t="s">
        <v>1354</v>
      </c>
      <c r="G151" s="81">
        <v>175</v>
      </c>
      <c r="H151" s="137">
        <v>50</v>
      </c>
      <c r="I151" s="81">
        <v>50</v>
      </c>
      <c r="J151" s="366">
        <f t="shared" si="3"/>
        <v>865</v>
      </c>
      <c r="K151" s="81" t="s">
        <v>1355</v>
      </c>
    </row>
    <row r="152" spans="1:11" ht="15.75">
      <c r="A152" s="81">
        <v>147</v>
      </c>
      <c r="B152" s="81" t="s">
        <v>1569</v>
      </c>
      <c r="C152" s="59" t="s">
        <v>1625</v>
      </c>
      <c r="D152" s="81">
        <v>10</v>
      </c>
      <c r="E152" s="215">
        <v>9</v>
      </c>
      <c r="F152" s="211" t="s">
        <v>1354</v>
      </c>
      <c r="G152" s="81">
        <v>175</v>
      </c>
      <c r="H152" s="332">
        <v>85</v>
      </c>
      <c r="I152" s="81">
        <v>75</v>
      </c>
      <c r="J152" s="366">
        <f>1.73*D152*I152</f>
        <v>1297.5</v>
      </c>
      <c r="K152" s="81" t="s">
        <v>1355</v>
      </c>
    </row>
    <row r="153" spans="1:11" ht="15.75">
      <c r="A153" s="81">
        <v>148</v>
      </c>
      <c r="B153" s="81" t="s">
        <v>1569</v>
      </c>
      <c r="C153" s="59" t="s">
        <v>1626</v>
      </c>
      <c r="D153" s="81">
        <v>10</v>
      </c>
      <c r="E153" s="215">
        <v>7.6459999999999999</v>
      </c>
      <c r="F153" s="211" t="s">
        <v>1354</v>
      </c>
      <c r="G153" s="81">
        <v>175</v>
      </c>
      <c r="H153" s="332">
        <v>42</v>
      </c>
      <c r="I153" s="81">
        <v>50</v>
      </c>
      <c r="J153" s="366">
        <f t="shared" si="3"/>
        <v>726.6</v>
      </c>
      <c r="K153" s="81" t="s">
        <v>1355</v>
      </c>
    </row>
    <row r="154" spans="1:11" ht="15.75">
      <c r="A154" s="81">
        <v>149</v>
      </c>
      <c r="B154" s="81" t="s">
        <v>1627</v>
      </c>
      <c r="C154" s="59" t="s">
        <v>1628</v>
      </c>
      <c r="D154" s="81">
        <v>10</v>
      </c>
      <c r="E154" s="202">
        <v>34.156999999999996</v>
      </c>
      <c r="F154" s="211" t="s">
        <v>1354</v>
      </c>
      <c r="G154" s="81">
        <v>175</v>
      </c>
      <c r="H154" s="332">
        <v>74</v>
      </c>
      <c r="I154" s="81">
        <v>75</v>
      </c>
      <c r="J154" s="366">
        <f t="shared" si="3"/>
        <v>1280.2</v>
      </c>
      <c r="K154" s="81" t="s">
        <v>1355</v>
      </c>
    </row>
    <row r="155" spans="1:11" ht="15.75">
      <c r="A155" s="81">
        <v>150</v>
      </c>
      <c r="B155" s="81" t="s">
        <v>1569</v>
      </c>
      <c r="C155" s="59" t="s">
        <v>1629</v>
      </c>
      <c r="D155" s="81">
        <v>10</v>
      </c>
      <c r="E155" s="202"/>
      <c r="F155" s="211" t="s">
        <v>1354</v>
      </c>
      <c r="G155" s="81">
        <v>175</v>
      </c>
      <c r="H155" s="332">
        <v>40</v>
      </c>
      <c r="I155" s="81">
        <v>20</v>
      </c>
      <c r="J155" s="366">
        <f>1.73*D155*I155</f>
        <v>346</v>
      </c>
      <c r="K155" s="81" t="s">
        <v>1355</v>
      </c>
    </row>
    <row r="156" spans="1:11" ht="15.75">
      <c r="A156" s="81">
        <v>151</v>
      </c>
      <c r="B156" s="81" t="s">
        <v>1569</v>
      </c>
      <c r="C156" s="59" t="s">
        <v>1630</v>
      </c>
      <c r="D156" s="81">
        <v>10</v>
      </c>
      <c r="E156" s="202"/>
      <c r="F156" s="211" t="s">
        <v>1354</v>
      </c>
      <c r="G156" s="81">
        <v>175</v>
      </c>
      <c r="H156" s="332">
        <v>40</v>
      </c>
      <c r="I156" s="81">
        <v>50</v>
      </c>
      <c r="J156" s="366">
        <f t="shared" si="3"/>
        <v>692</v>
      </c>
      <c r="K156" s="81" t="s">
        <v>1355</v>
      </c>
    </row>
    <row r="157" spans="1:11" ht="15.75">
      <c r="A157" s="81">
        <v>152</v>
      </c>
      <c r="B157" s="81" t="s">
        <v>1569</v>
      </c>
      <c r="C157" s="59" t="s">
        <v>1631</v>
      </c>
      <c r="D157" s="81">
        <v>10</v>
      </c>
      <c r="E157" s="202">
        <v>15.49</v>
      </c>
      <c r="F157" s="211" t="s">
        <v>1354</v>
      </c>
      <c r="G157" s="81">
        <v>175</v>
      </c>
      <c r="H157" s="332">
        <v>42</v>
      </c>
      <c r="I157" s="81">
        <v>50</v>
      </c>
      <c r="J157" s="366">
        <f>1.73*D157*I157</f>
        <v>865</v>
      </c>
      <c r="K157" s="81" t="s">
        <v>1355</v>
      </c>
    </row>
    <row r="158" spans="1:11" ht="15.75">
      <c r="A158" s="81">
        <v>153</v>
      </c>
      <c r="B158" s="81" t="s">
        <v>1569</v>
      </c>
      <c r="C158" s="59" t="s">
        <v>1632</v>
      </c>
      <c r="D158" s="81">
        <v>10</v>
      </c>
      <c r="E158" s="215">
        <v>2.3851</v>
      </c>
      <c r="F158" s="211" t="s">
        <v>1354</v>
      </c>
      <c r="G158" s="81">
        <v>175</v>
      </c>
      <c r="H158" s="332">
        <v>85</v>
      </c>
      <c r="I158" s="81">
        <v>100</v>
      </c>
      <c r="J158" s="366">
        <f t="shared" si="3"/>
        <v>1470.5</v>
      </c>
      <c r="K158" s="81" t="s">
        <v>1355</v>
      </c>
    </row>
    <row r="159" spans="1:11" ht="15.75">
      <c r="A159" s="81">
        <v>154</v>
      </c>
      <c r="B159" s="81" t="s">
        <v>1569</v>
      </c>
      <c r="C159" s="59" t="s">
        <v>1633</v>
      </c>
      <c r="D159" s="81">
        <v>10</v>
      </c>
      <c r="E159" s="215">
        <v>6.742</v>
      </c>
      <c r="F159" s="211" t="s">
        <v>1354</v>
      </c>
      <c r="G159" s="81">
        <v>175</v>
      </c>
      <c r="H159" s="332">
        <v>106</v>
      </c>
      <c r="I159" s="81">
        <v>100</v>
      </c>
      <c r="J159" s="366">
        <f>1.73*D159*I159</f>
        <v>1730</v>
      </c>
      <c r="K159" s="81" t="s">
        <v>1355</v>
      </c>
    </row>
    <row r="160" spans="1:11" ht="15.75">
      <c r="A160" s="81">
        <v>155</v>
      </c>
      <c r="B160" s="81" t="s">
        <v>1569</v>
      </c>
      <c r="C160" s="59" t="s">
        <v>1634</v>
      </c>
      <c r="D160" s="81">
        <v>10</v>
      </c>
      <c r="E160" s="202">
        <v>18.969799999999999</v>
      </c>
      <c r="F160" s="211" t="s">
        <v>1354</v>
      </c>
      <c r="G160" s="81">
        <v>175</v>
      </c>
      <c r="H160" s="332">
        <v>49</v>
      </c>
      <c r="I160" s="81">
        <v>50</v>
      </c>
      <c r="J160" s="366">
        <f t="shared" si="3"/>
        <v>847.7</v>
      </c>
      <c r="K160" s="81" t="s">
        <v>1355</v>
      </c>
    </row>
    <row r="161" spans="1:11" ht="15.75">
      <c r="A161" s="81">
        <v>156</v>
      </c>
      <c r="B161" s="81" t="s">
        <v>1569</v>
      </c>
      <c r="C161" s="59" t="s">
        <v>1635</v>
      </c>
      <c r="D161" s="81">
        <v>10</v>
      </c>
      <c r="E161" s="215">
        <v>7.5201000000000002</v>
      </c>
      <c r="F161" s="211" t="s">
        <v>1354</v>
      </c>
      <c r="G161" s="81">
        <v>175</v>
      </c>
      <c r="H161" s="332">
        <v>42</v>
      </c>
      <c r="I161" s="81">
        <v>50</v>
      </c>
      <c r="J161" s="366">
        <f t="shared" si="3"/>
        <v>726.6</v>
      </c>
      <c r="K161" s="81" t="s">
        <v>1355</v>
      </c>
    </row>
    <row r="162" spans="1:11" ht="15.75">
      <c r="A162" s="81">
        <v>157</v>
      </c>
      <c r="B162" s="81" t="s">
        <v>1569</v>
      </c>
      <c r="C162" s="59" t="s">
        <v>1636</v>
      </c>
      <c r="D162" s="81">
        <v>10</v>
      </c>
      <c r="E162" s="215">
        <v>4.8457999999999997</v>
      </c>
      <c r="F162" s="211" t="s">
        <v>1354</v>
      </c>
      <c r="G162" s="81">
        <v>175</v>
      </c>
      <c r="H162" s="332">
        <v>127</v>
      </c>
      <c r="I162" s="81">
        <v>150</v>
      </c>
      <c r="J162" s="366">
        <f t="shared" si="3"/>
        <v>2197.1</v>
      </c>
      <c r="K162" s="81" t="s">
        <v>1355</v>
      </c>
    </row>
    <row r="163" spans="1:11" ht="15.75">
      <c r="A163" s="81">
        <v>158</v>
      </c>
      <c r="B163" s="81" t="s">
        <v>1569</v>
      </c>
      <c r="C163" s="59" t="s">
        <v>1637</v>
      </c>
      <c r="D163" s="81">
        <v>10</v>
      </c>
      <c r="E163" s="202">
        <v>11.88</v>
      </c>
      <c r="F163" s="211" t="s">
        <v>1369</v>
      </c>
      <c r="G163" s="81">
        <v>210</v>
      </c>
      <c r="H163" s="332">
        <v>42</v>
      </c>
      <c r="I163" s="81">
        <v>50</v>
      </c>
      <c r="J163" s="366">
        <f t="shared" si="3"/>
        <v>726.6</v>
      </c>
      <c r="K163" s="81" t="s">
        <v>1355</v>
      </c>
    </row>
    <row r="164" spans="1:11" ht="51.75" customHeight="1">
      <c r="A164" s="81">
        <v>159</v>
      </c>
      <c r="B164" s="81" t="s">
        <v>1569</v>
      </c>
      <c r="C164" s="217" t="s">
        <v>1638</v>
      </c>
      <c r="D164" s="81">
        <v>10</v>
      </c>
      <c r="E164" s="81">
        <v>10.875999999999999</v>
      </c>
      <c r="F164" s="211" t="s">
        <v>1603</v>
      </c>
      <c r="G164" s="81" t="s">
        <v>1604</v>
      </c>
      <c r="H164" s="332">
        <v>42</v>
      </c>
      <c r="I164" s="81">
        <v>50</v>
      </c>
      <c r="J164" s="366">
        <f t="shared" si="3"/>
        <v>726.6</v>
      </c>
      <c r="K164" s="59" t="s">
        <v>1639</v>
      </c>
    </row>
    <row r="165" spans="1:11" ht="43.5" customHeight="1">
      <c r="A165" s="81">
        <v>160</v>
      </c>
      <c r="B165" s="81" t="s">
        <v>1569</v>
      </c>
      <c r="C165" s="217" t="s">
        <v>1640</v>
      </c>
      <c r="D165" s="81">
        <v>10</v>
      </c>
      <c r="E165" s="81">
        <v>8.39</v>
      </c>
      <c r="F165" s="211" t="s">
        <v>1603</v>
      </c>
      <c r="G165" s="81" t="s">
        <v>1604</v>
      </c>
      <c r="H165" s="332">
        <v>42</v>
      </c>
      <c r="I165" s="81">
        <v>50</v>
      </c>
      <c r="J165" s="366">
        <f t="shared" si="3"/>
        <v>726.6</v>
      </c>
      <c r="K165" s="59" t="s">
        <v>1641</v>
      </c>
    </row>
    <row r="166" spans="1:11" ht="51.75" customHeight="1">
      <c r="A166" s="81">
        <v>161</v>
      </c>
      <c r="B166" s="81" t="s">
        <v>1569</v>
      </c>
      <c r="C166" s="217" t="s">
        <v>1642</v>
      </c>
      <c r="D166" s="81">
        <v>10</v>
      </c>
      <c r="E166" s="81">
        <v>19.300899999999999</v>
      </c>
      <c r="F166" s="211" t="s">
        <v>1603</v>
      </c>
      <c r="G166" s="81" t="s">
        <v>1604</v>
      </c>
      <c r="H166" s="332">
        <v>25</v>
      </c>
      <c r="I166" s="81">
        <v>30</v>
      </c>
      <c r="J166" s="366">
        <f t="shared" si="3"/>
        <v>432.5</v>
      </c>
      <c r="K166" s="59" t="s">
        <v>1643</v>
      </c>
    </row>
    <row r="167" spans="1:11" ht="34.5" customHeight="1">
      <c r="A167" s="81">
        <v>162</v>
      </c>
      <c r="B167" s="81" t="s">
        <v>1569</v>
      </c>
      <c r="C167" s="59" t="s">
        <v>1644</v>
      </c>
      <c r="D167" s="81">
        <v>10</v>
      </c>
      <c r="E167" s="215">
        <v>8.484</v>
      </c>
      <c r="F167" s="211" t="s">
        <v>1354</v>
      </c>
      <c r="G167" s="81">
        <v>175</v>
      </c>
      <c r="H167" s="332">
        <v>127</v>
      </c>
      <c r="I167" s="81">
        <v>150</v>
      </c>
      <c r="J167" s="366">
        <f t="shared" si="3"/>
        <v>2197.1</v>
      </c>
      <c r="K167" s="81" t="s">
        <v>1355</v>
      </c>
    </row>
    <row r="168" spans="1:11" ht="35.25" customHeight="1">
      <c r="A168" s="81">
        <v>163</v>
      </c>
      <c r="B168" s="81" t="s">
        <v>1569</v>
      </c>
      <c r="C168" s="59" t="s">
        <v>1645</v>
      </c>
      <c r="D168" s="81">
        <v>10</v>
      </c>
      <c r="E168" s="215">
        <v>5.1534000000000004</v>
      </c>
      <c r="F168" s="211" t="s">
        <v>1354</v>
      </c>
      <c r="G168" s="81">
        <v>175</v>
      </c>
      <c r="H168" s="332">
        <v>113</v>
      </c>
      <c r="I168" s="81">
        <v>100</v>
      </c>
      <c r="J168" s="366">
        <f t="shared" si="3"/>
        <v>1954.9</v>
      </c>
      <c r="K168" s="81" t="s">
        <v>1355</v>
      </c>
    </row>
    <row r="169" spans="1:11" ht="15.75">
      <c r="A169" s="81">
        <v>164</v>
      </c>
      <c r="B169" s="81" t="s">
        <v>1646</v>
      </c>
      <c r="C169" s="217" t="s">
        <v>1647</v>
      </c>
      <c r="D169" s="81">
        <v>10</v>
      </c>
      <c r="E169" s="81">
        <v>6.54</v>
      </c>
      <c r="F169" s="211" t="s">
        <v>1400</v>
      </c>
      <c r="G169" s="81" t="s">
        <v>1401</v>
      </c>
      <c r="H169" s="332">
        <v>197</v>
      </c>
      <c r="I169" s="81">
        <v>150</v>
      </c>
      <c r="J169" s="366">
        <f>1.73*D169*I169</f>
        <v>2595</v>
      </c>
      <c r="K169" s="81" t="s">
        <v>1355</v>
      </c>
    </row>
    <row r="170" spans="1:11" ht="15.75">
      <c r="A170" s="81">
        <v>165</v>
      </c>
      <c r="B170" s="81" t="s">
        <v>1646</v>
      </c>
      <c r="C170" s="217" t="s">
        <v>1648</v>
      </c>
      <c r="D170" s="81">
        <v>10</v>
      </c>
      <c r="E170" s="81">
        <v>2.83</v>
      </c>
      <c r="F170" s="211" t="s">
        <v>1400</v>
      </c>
      <c r="G170" s="81" t="s">
        <v>1401</v>
      </c>
      <c r="H170" s="332">
        <v>28</v>
      </c>
      <c r="I170" s="81">
        <v>50</v>
      </c>
      <c r="J170" s="366">
        <f t="shared" si="3"/>
        <v>484.40000000000003</v>
      </c>
      <c r="K170" s="81" t="s">
        <v>1355</v>
      </c>
    </row>
    <row r="171" spans="1:11" ht="15.75">
      <c r="A171" s="81">
        <v>166</v>
      </c>
      <c r="B171" s="81" t="s">
        <v>1646</v>
      </c>
      <c r="C171" s="217" t="s">
        <v>1649</v>
      </c>
      <c r="D171" s="81">
        <v>10</v>
      </c>
      <c r="E171" s="81">
        <v>8.67</v>
      </c>
      <c r="F171" s="211" t="s">
        <v>1400</v>
      </c>
      <c r="G171" s="81" t="s">
        <v>1401</v>
      </c>
      <c r="H171" s="332">
        <v>99</v>
      </c>
      <c r="I171" s="81">
        <v>100</v>
      </c>
      <c r="J171" s="366">
        <f t="shared" si="3"/>
        <v>1712.7</v>
      </c>
      <c r="K171" s="81" t="s">
        <v>1355</v>
      </c>
    </row>
    <row r="172" spans="1:11" ht="37.5" customHeight="1">
      <c r="A172" s="81">
        <v>167</v>
      </c>
      <c r="B172" s="81" t="s">
        <v>1646</v>
      </c>
      <c r="C172" s="217" t="s">
        <v>1650</v>
      </c>
      <c r="D172" s="81">
        <v>10</v>
      </c>
      <c r="E172" s="81">
        <v>1.42</v>
      </c>
      <c r="F172" s="211" t="s">
        <v>1603</v>
      </c>
      <c r="G172" s="81" t="s">
        <v>1604</v>
      </c>
      <c r="H172" s="332">
        <v>85</v>
      </c>
      <c r="I172" s="81">
        <v>100</v>
      </c>
      <c r="J172" s="366">
        <f>1.73*D172*I172</f>
        <v>1730</v>
      </c>
      <c r="K172" s="59" t="s">
        <v>1651</v>
      </c>
    </row>
    <row r="173" spans="1:11" ht="39" customHeight="1">
      <c r="A173" s="81">
        <v>168</v>
      </c>
      <c r="B173" s="81" t="s">
        <v>1646</v>
      </c>
      <c r="C173" s="217" t="s">
        <v>1652</v>
      </c>
      <c r="D173" s="81">
        <v>10</v>
      </c>
      <c r="E173" s="81">
        <v>5.62</v>
      </c>
      <c r="F173" s="211" t="s">
        <v>1603</v>
      </c>
      <c r="G173" s="81" t="s">
        <v>1604</v>
      </c>
      <c r="H173" s="332">
        <v>170</v>
      </c>
      <c r="I173" s="81">
        <v>100</v>
      </c>
      <c r="J173" s="366">
        <f>1.73*D173*60</f>
        <v>1038</v>
      </c>
      <c r="K173" s="59" t="s">
        <v>1653</v>
      </c>
    </row>
    <row r="174" spans="1:11" ht="45.75" customHeight="1">
      <c r="A174" s="81">
        <v>169</v>
      </c>
      <c r="B174" s="81" t="s">
        <v>1646</v>
      </c>
      <c r="C174" s="217" t="s">
        <v>1654</v>
      </c>
      <c r="D174" s="81">
        <v>10</v>
      </c>
      <c r="E174" s="81">
        <v>6.55</v>
      </c>
      <c r="F174" s="211" t="s">
        <v>1400</v>
      </c>
      <c r="G174" s="81" t="s">
        <v>1401</v>
      </c>
      <c r="H174" s="332">
        <v>74</v>
      </c>
      <c r="I174" s="81">
        <v>75</v>
      </c>
      <c r="J174" s="366">
        <f t="shared" si="3"/>
        <v>1280.2</v>
      </c>
      <c r="K174" s="59" t="s">
        <v>1655</v>
      </c>
    </row>
    <row r="175" spans="1:11" ht="39" customHeight="1">
      <c r="A175" s="81">
        <v>170</v>
      </c>
      <c r="B175" s="81" t="s">
        <v>1646</v>
      </c>
      <c r="C175" s="217" t="s">
        <v>1656</v>
      </c>
      <c r="D175" s="81">
        <v>10</v>
      </c>
      <c r="E175" s="81">
        <v>22.68</v>
      </c>
      <c r="F175" s="211" t="s">
        <v>1603</v>
      </c>
      <c r="G175" s="81" t="s">
        <v>1604</v>
      </c>
      <c r="H175" s="332">
        <v>85</v>
      </c>
      <c r="I175" s="81">
        <v>100</v>
      </c>
      <c r="J175" s="366">
        <f>1.73*D175*60</f>
        <v>1038</v>
      </c>
      <c r="K175" s="59" t="s">
        <v>1657</v>
      </c>
    </row>
    <row r="176" spans="1:11" ht="35.25" customHeight="1">
      <c r="A176" s="81">
        <v>171</v>
      </c>
      <c r="B176" s="81" t="s">
        <v>1646</v>
      </c>
      <c r="C176" s="217" t="s">
        <v>1658</v>
      </c>
      <c r="D176" s="81">
        <v>10</v>
      </c>
      <c r="E176" s="81">
        <v>7.8650000000000002</v>
      </c>
      <c r="F176" s="211" t="s">
        <v>1659</v>
      </c>
      <c r="G176" s="81" t="s">
        <v>1620</v>
      </c>
      <c r="H176" s="332">
        <v>106</v>
      </c>
      <c r="I176" s="81">
        <v>100</v>
      </c>
      <c r="J176" s="366">
        <f>1.73*D176*60</f>
        <v>1038</v>
      </c>
      <c r="K176" s="59" t="s">
        <v>1660</v>
      </c>
    </row>
    <row r="177" spans="1:11" ht="38.25" customHeight="1">
      <c r="A177" s="81">
        <v>172</v>
      </c>
      <c r="B177" s="81" t="s">
        <v>1646</v>
      </c>
      <c r="C177" s="217" t="s">
        <v>1661</v>
      </c>
      <c r="D177" s="81">
        <v>10</v>
      </c>
      <c r="E177" s="81">
        <v>16.899999999999999</v>
      </c>
      <c r="F177" s="211" t="s">
        <v>1603</v>
      </c>
      <c r="G177" s="81" t="s">
        <v>1604</v>
      </c>
      <c r="H177" s="137">
        <v>112</v>
      </c>
      <c r="I177" s="81">
        <v>150</v>
      </c>
      <c r="J177" s="366">
        <f t="shared" si="3"/>
        <v>1937.6000000000001</v>
      </c>
      <c r="K177" s="59" t="s">
        <v>1662</v>
      </c>
    </row>
    <row r="178" spans="1:11" ht="15.75">
      <c r="A178" s="81">
        <v>173</v>
      </c>
      <c r="B178" s="81" t="s">
        <v>1646</v>
      </c>
      <c r="C178" s="217" t="s">
        <v>1663</v>
      </c>
      <c r="D178" s="81">
        <v>10</v>
      </c>
      <c r="E178" s="81">
        <v>4.4000000000000004</v>
      </c>
      <c r="F178" s="211" t="s">
        <v>1354</v>
      </c>
      <c r="G178" s="81">
        <v>175</v>
      </c>
      <c r="H178" s="137">
        <v>75</v>
      </c>
      <c r="I178" s="81">
        <v>50</v>
      </c>
      <c r="J178" s="366">
        <f>1.73*D178*I178</f>
        <v>865</v>
      </c>
      <c r="K178" s="81" t="s">
        <v>1355</v>
      </c>
    </row>
    <row r="179" spans="1:11" ht="15.75">
      <c r="A179" s="81">
        <v>174</v>
      </c>
      <c r="B179" s="81" t="s">
        <v>1646</v>
      </c>
      <c r="C179" s="217" t="s">
        <v>1664</v>
      </c>
      <c r="D179" s="81">
        <v>10</v>
      </c>
      <c r="E179" s="81">
        <v>8.3849999999999998</v>
      </c>
      <c r="F179" s="211" t="s">
        <v>1354</v>
      </c>
      <c r="G179" s="81">
        <v>175</v>
      </c>
      <c r="H179" s="137">
        <v>35</v>
      </c>
      <c r="I179" s="81">
        <v>50</v>
      </c>
      <c r="J179" s="366">
        <f t="shared" si="3"/>
        <v>605.5</v>
      </c>
      <c r="K179" s="81" t="s">
        <v>1355</v>
      </c>
    </row>
    <row r="180" spans="1:11" ht="15.75">
      <c r="A180" s="81">
        <v>175</v>
      </c>
      <c r="B180" s="81" t="s">
        <v>1646</v>
      </c>
      <c r="C180" s="217" t="s">
        <v>1665</v>
      </c>
      <c r="D180" s="81">
        <v>10</v>
      </c>
      <c r="E180" s="81">
        <v>49.4</v>
      </c>
      <c r="F180" s="211" t="s">
        <v>1354</v>
      </c>
      <c r="G180" s="81">
        <v>175</v>
      </c>
      <c r="H180" s="137">
        <v>30</v>
      </c>
      <c r="I180" s="81">
        <v>50</v>
      </c>
      <c r="J180" s="366">
        <f t="shared" si="3"/>
        <v>519</v>
      </c>
      <c r="K180" s="81" t="s">
        <v>1355</v>
      </c>
    </row>
    <row r="181" spans="1:11" ht="15.75">
      <c r="A181" s="81">
        <v>176</v>
      </c>
      <c r="B181" s="81" t="s">
        <v>1646</v>
      </c>
      <c r="C181" s="217" t="s">
        <v>1666</v>
      </c>
      <c r="D181" s="81">
        <v>10</v>
      </c>
      <c r="E181" s="216">
        <v>18.899999999999999</v>
      </c>
      <c r="F181" s="211" t="s">
        <v>1667</v>
      </c>
      <c r="G181" s="81">
        <v>175</v>
      </c>
      <c r="H181" s="137">
        <v>30</v>
      </c>
      <c r="I181" s="81">
        <v>50</v>
      </c>
      <c r="J181" s="366">
        <f t="shared" si="3"/>
        <v>519</v>
      </c>
      <c r="K181" s="81" t="s">
        <v>1355</v>
      </c>
    </row>
    <row r="182" spans="1:11" ht="15.75">
      <c r="A182" s="81">
        <v>177</v>
      </c>
      <c r="B182" s="81" t="s">
        <v>1646</v>
      </c>
      <c r="C182" s="217" t="s">
        <v>1668</v>
      </c>
      <c r="D182" s="81">
        <v>10</v>
      </c>
      <c r="E182" s="81">
        <v>10.15</v>
      </c>
      <c r="F182" s="211" t="s">
        <v>1354</v>
      </c>
      <c r="G182" s="81">
        <v>175</v>
      </c>
      <c r="H182" s="137">
        <v>60</v>
      </c>
      <c r="I182" s="81">
        <v>75</v>
      </c>
      <c r="J182" s="366">
        <f t="shared" si="3"/>
        <v>1038</v>
      </c>
      <c r="K182" s="81" t="s">
        <v>1355</v>
      </c>
    </row>
    <row r="183" spans="1:11" ht="15.75">
      <c r="A183" s="81">
        <v>178</v>
      </c>
      <c r="B183" s="81" t="s">
        <v>1646</v>
      </c>
      <c r="C183" s="217" t="s">
        <v>1669</v>
      </c>
      <c r="D183" s="81">
        <v>10</v>
      </c>
      <c r="E183" s="81">
        <v>1.19</v>
      </c>
      <c r="F183" s="211" t="s">
        <v>1354</v>
      </c>
      <c r="G183" s="81">
        <v>175</v>
      </c>
      <c r="H183" s="137">
        <v>30</v>
      </c>
      <c r="I183" s="81">
        <v>50</v>
      </c>
      <c r="J183" s="366">
        <f t="shared" si="3"/>
        <v>519</v>
      </c>
      <c r="K183" s="81" t="s">
        <v>1355</v>
      </c>
    </row>
    <row r="184" spans="1:11" ht="15.75">
      <c r="A184" s="81">
        <v>179</v>
      </c>
      <c r="B184" s="81" t="s">
        <v>1646</v>
      </c>
      <c r="C184" s="217" t="s">
        <v>1670</v>
      </c>
      <c r="D184" s="81">
        <v>10</v>
      </c>
      <c r="E184" s="81">
        <v>2.85</v>
      </c>
      <c r="F184" s="211" t="s">
        <v>1671</v>
      </c>
      <c r="G184" s="81">
        <v>265</v>
      </c>
      <c r="H184" s="137">
        <v>60</v>
      </c>
      <c r="I184" s="81">
        <v>100</v>
      </c>
      <c r="J184" s="366">
        <f t="shared" si="3"/>
        <v>1038</v>
      </c>
      <c r="K184" s="81" t="s">
        <v>1355</v>
      </c>
    </row>
    <row r="185" spans="1:11" ht="39" customHeight="1">
      <c r="A185" s="81">
        <v>180</v>
      </c>
      <c r="B185" s="81" t="s">
        <v>1646</v>
      </c>
      <c r="C185" s="217" t="s">
        <v>1672</v>
      </c>
      <c r="D185" s="81">
        <v>10</v>
      </c>
      <c r="E185" s="81">
        <v>14.7</v>
      </c>
      <c r="F185" s="211" t="s">
        <v>1603</v>
      </c>
      <c r="G185" s="81" t="s">
        <v>1620</v>
      </c>
      <c r="H185" s="332">
        <v>42</v>
      </c>
      <c r="I185" s="81">
        <v>50</v>
      </c>
      <c r="J185" s="366">
        <f t="shared" si="3"/>
        <v>726.6</v>
      </c>
      <c r="K185" s="59" t="s">
        <v>1673</v>
      </c>
    </row>
    <row r="186" spans="1:11" ht="43.5" customHeight="1">
      <c r="A186" s="81">
        <v>181</v>
      </c>
      <c r="B186" s="81" t="s">
        <v>1646</v>
      </c>
      <c r="C186" s="217" t="s">
        <v>1674</v>
      </c>
      <c r="D186" s="81">
        <v>10</v>
      </c>
      <c r="E186" s="81">
        <v>2.75</v>
      </c>
      <c r="F186" s="211" t="s">
        <v>1603</v>
      </c>
      <c r="G186" s="81" t="s">
        <v>1620</v>
      </c>
      <c r="H186" s="332">
        <v>42</v>
      </c>
      <c r="I186" s="81">
        <v>50</v>
      </c>
      <c r="J186" s="366">
        <f t="shared" si="3"/>
        <v>726.6</v>
      </c>
      <c r="K186" s="59" t="s">
        <v>1675</v>
      </c>
    </row>
    <row r="187" spans="1:11" ht="38.25" customHeight="1">
      <c r="A187" s="81">
        <v>182</v>
      </c>
      <c r="B187" s="81" t="s">
        <v>1646</v>
      </c>
      <c r="C187" s="217" t="s">
        <v>1676</v>
      </c>
      <c r="D187" s="81">
        <v>10</v>
      </c>
      <c r="E187" s="81">
        <v>5.2</v>
      </c>
      <c r="F187" s="211" t="s">
        <v>1400</v>
      </c>
      <c r="G187" s="81" t="s">
        <v>1401</v>
      </c>
      <c r="H187" s="332">
        <v>64</v>
      </c>
      <c r="I187" s="81">
        <v>50</v>
      </c>
      <c r="J187" s="366">
        <f>1.73*D187*I187</f>
        <v>865</v>
      </c>
      <c r="K187" s="59" t="s">
        <v>1677</v>
      </c>
    </row>
    <row r="188" spans="1:11" ht="15.75">
      <c r="A188" s="81">
        <v>183</v>
      </c>
      <c r="B188" s="81" t="s">
        <v>1646</v>
      </c>
      <c r="C188" s="217" t="s">
        <v>1678</v>
      </c>
      <c r="D188" s="81">
        <v>10</v>
      </c>
      <c r="E188" s="81">
        <v>20.3</v>
      </c>
      <c r="F188" s="211" t="s">
        <v>1354</v>
      </c>
      <c r="G188" s="81">
        <v>175</v>
      </c>
      <c r="H188" s="332">
        <v>60</v>
      </c>
      <c r="I188" s="81">
        <v>50</v>
      </c>
      <c r="J188" s="366">
        <f>1.73*D188*I188</f>
        <v>865</v>
      </c>
      <c r="K188" s="81" t="s">
        <v>1355</v>
      </c>
    </row>
    <row r="189" spans="1:11" ht="15.75">
      <c r="A189" s="81">
        <v>184</v>
      </c>
      <c r="B189" s="81" t="s">
        <v>1646</v>
      </c>
      <c r="C189" s="217" t="s">
        <v>1679</v>
      </c>
      <c r="D189" s="81">
        <v>10</v>
      </c>
      <c r="E189" s="81">
        <v>1.65</v>
      </c>
      <c r="F189" s="211" t="s">
        <v>1354</v>
      </c>
      <c r="G189" s="81">
        <v>175</v>
      </c>
      <c r="H189" s="332">
        <v>45</v>
      </c>
      <c r="I189" s="81">
        <v>50</v>
      </c>
      <c r="J189" s="366">
        <f t="shared" si="3"/>
        <v>778.5</v>
      </c>
      <c r="K189" s="81" t="s">
        <v>1355</v>
      </c>
    </row>
    <row r="190" spans="1:11" ht="15.75">
      <c r="A190" s="81">
        <v>185</v>
      </c>
      <c r="B190" s="81" t="s">
        <v>1646</v>
      </c>
      <c r="C190" s="217" t="s">
        <v>1680</v>
      </c>
      <c r="D190" s="81">
        <v>10</v>
      </c>
      <c r="E190" s="81">
        <v>8.32</v>
      </c>
      <c r="F190" s="211" t="s">
        <v>1354</v>
      </c>
      <c r="G190" s="81">
        <v>175</v>
      </c>
      <c r="H190" s="137">
        <v>141</v>
      </c>
      <c r="I190" s="81">
        <v>50</v>
      </c>
      <c r="J190" s="366">
        <f>1.73*D190*I190</f>
        <v>865</v>
      </c>
      <c r="K190" s="81" t="s">
        <v>1355</v>
      </c>
    </row>
    <row r="191" spans="1:11" ht="15.75">
      <c r="A191" s="81">
        <v>186</v>
      </c>
      <c r="B191" s="81" t="s">
        <v>1646</v>
      </c>
      <c r="C191" s="217" t="s">
        <v>1681</v>
      </c>
      <c r="D191" s="81">
        <v>10</v>
      </c>
      <c r="E191" s="81">
        <v>14.55</v>
      </c>
      <c r="F191" s="211" t="s">
        <v>1682</v>
      </c>
      <c r="G191" s="81">
        <v>175</v>
      </c>
      <c r="H191" s="137">
        <v>71</v>
      </c>
      <c r="I191" s="81">
        <v>50</v>
      </c>
      <c r="J191" s="366">
        <f>1.73*D191*I191</f>
        <v>865</v>
      </c>
      <c r="K191" s="81" t="s">
        <v>1355</v>
      </c>
    </row>
    <row r="192" spans="1:11" ht="15.75">
      <c r="A192" s="81">
        <v>187</v>
      </c>
      <c r="B192" s="81" t="s">
        <v>1646</v>
      </c>
      <c r="C192" s="217" t="s">
        <v>1683</v>
      </c>
      <c r="D192" s="81">
        <v>10</v>
      </c>
      <c r="E192" s="81">
        <v>6.58</v>
      </c>
      <c r="F192" s="211" t="s">
        <v>1354</v>
      </c>
      <c r="G192" s="81">
        <v>175</v>
      </c>
      <c r="H192" s="137">
        <v>30</v>
      </c>
      <c r="I192" s="81">
        <v>30</v>
      </c>
      <c r="J192" s="366">
        <f>1.73*D192*I192</f>
        <v>519</v>
      </c>
      <c r="K192" s="81" t="s">
        <v>1355</v>
      </c>
    </row>
    <row r="193" spans="1:11" ht="38.25" customHeight="1">
      <c r="A193" s="81">
        <v>188</v>
      </c>
      <c r="B193" s="81" t="s">
        <v>1646</v>
      </c>
      <c r="C193" s="217" t="s">
        <v>1684</v>
      </c>
      <c r="D193" s="81">
        <v>10</v>
      </c>
      <c r="E193" s="81">
        <v>35.090000000000003</v>
      </c>
      <c r="F193" s="211" t="s">
        <v>1603</v>
      </c>
      <c r="G193" s="81" t="s">
        <v>1604</v>
      </c>
      <c r="H193" s="332">
        <v>30</v>
      </c>
      <c r="I193" s="81">
        <v>50</v>
      </c>
      <c r="J193" s="366">
        <f t="shared" si="3"/>
        <v>519</v>
      </c>
      <c r="K193" s="59" t="s">
        <v>1685</v>
      </c>
    </row>
    <row r="194" spans="1:11" ht="15.75">
      <c r="A194" s="81">
        <v>189</v>
      </c>
      <c r="B194" s="81" t="s">
        <v>1646</v>
      </c>
      <c r="C194" s="217" t="s">
        <v>1686</v>
      </c>
      <c r="D194" s="81">
        <v>10</v>
      </c>
      <c r="E194" s="81">
        <v>3.19</v>
      </c>
      <c r="F194" s="211" t="s">
        <v>1354</v>
      </c>
      <c r="G194" s="81">
        <v>175</v>
      </c>
      <c r="H194" s="332">
        <v>30</v>
      </c>
      <c r="I194" s="81">
        <v>50</v>
      </c>
      <c r="J194" s="366">
        <f t="shared" si="3"/>
        <v>519</v>
      </c>
      <c r="K194" s="81" t="s">
        <v>1355</v>
      </c>
    </row>
    <row r="195" spans="1:11" ht="15.75">
      <c r="A195" s="81">
        <v>190</v>
      </c>
      <c r="B195" s="81" t="s">
        <v>1646</v>
      </c>
      <c r="C195" s="217" t="s">
        <v>1687</v>
      </c>
      <c r="D195" s="81">
        <v>10</v>
      </c>
      <c r="E195" s="81">
        <v>44.3</v>
      </c>
      <c r="F195" s="211" t="s">
        <v>1354</v>
      </c>
      <c r="G195" s="81">
        <v>175</v>
      </c>
      <c r="H195" s="332">
        <v>30</v>
      </c>
      <c r="I195" s="81">
        <v>50</v>
      </c>
      <c r="J195" s="366">
        <f t="shared" si="3"/>
        <v>519</v>
      </c>
      <c r="K195" s="81" t="s">
        <v>1355</v>
      </c>
    </row>
    <row r="196" spans="1:11" ht="15.75">
      <c r="A196" s="81">
        <v>191</v>
      </c>
      <c r="B196" s="81" t="s">
        <v>1646</v>
      </c>
      <c r="C196" s="217" t="s">
        <v>1688</v>
      </c>
      <c r="D196" s="81">
        <v>10</v>
      </c>
      <c r="E196" s="81">
        <v>2.7450000000000001</v>
      </c>
      <c r="F196" s="211" t="s">
        <v>1354</v>
      </c>
      <c r="G196" s="81">
        <v>175</v>
      </c>
      <c r="H196" s="332">
        <v>45</v>
      </c>
      <c r="I196" s="81">
        <v>50</v>
      </c>
      <c r="J196" s="366">
        <f t="shared" si="3"/>
        <v>778.5</v>
      </c>
      <c r="K196" s="81" t="s">
        <v>1355</v>
      </c>
    </row>
    <row r="197" spans="1:11" ht="15.75">
      <c r="A197" s="81">
        <v>192</v>
      </c>
      <c r="B197" s="81" t="s">
        <v>1646</v>
      </c>
      <c r="C197" s="217" t="s">
        <v>1689</v>
      </c>
      <c r="D197" s="81">
        <v>10</v>
      </c>
      <c r="E197" s="81">
        <v>34.090000000000003</v>
      </c>
      <c r="F197" s="211" t="s">
        <v>1354</v>
      </c>
      <c r="G197" s="81">
        <v>175</v>
      </c>
      <c r="H197" s="332">
        <v>30</v>
      </c>
      <c r="I197" s="81">
        <v>50</v>
      </c>
      <c r="J197" s="366">
        <f t="shared" si="3"/>
        <v>519</v>
      </c>
      <c r="K197" s="81" t="s">
        <v>1355</v>
      </c>
    </row>
    <row r="198" spans="1:11" ht="15.75">
      <c r="A198" s="81">
        <v>193</v>
      </c>
      <c r="B198" s="81" t="s">
        <v>1646</v>
      </c>
      <c r="C198" s="217" t="s">
        <v>1690</v>
      </c>
      <c r="D198" s="81">
        <v>10</v>
      </c>
      <c r="E198" s="81">
        <v>35.880000000000003</v>
      </c>
      <c r="F198" s="211" t="s">
        <v>1354</v>
      </c>
      <c r="G198" s="81">
        <v>175</v>
      </c>
      <c r="H198" s="332">
        <v>21</v>
      </c>
      <c r="I198" s="81">
        <v>30</v>
      </c>
      <c r="J198" s="366">
        <f t="shared" si="3"/>
        <v>363.3</v>
      </c>
      <c r="K198" s="81" t="s">
        <v>1355</v>
      </c>
    </row>
    <row r="199" spans="1:11" ht="15.75">
      <c r="A199" s="81">
        <v>194</v>
      </c>
      <c r="B199" s="81" t="s">
        <v>1646</v>
      </c>
      <c r="C199" s="217" t="s">
        <v>1691</v>
      </c>
      <c r="D199" s="81">
        <v>10</v>
      </c>
      <c r="E199" s="81">
        <v>1.82</v>
      </c>
      <c r="F199" s="211" t="s">
        <v>1354</v>
      </c>
      <c r="G199" s="81">
        <v>175</v>
      </c>
      <c r="H199" s="332">
        <v>19</v>
      </c>
      <c r="I199" s="81">
        <v>30</v>
      </c>
      <c r="J199" s="366">
        <f t="shared" ref="J199:J257" si="4">1.73*D199*H199</f>
        <v>328.7</v>
      </c>
      <c r="K199" s="81" t="s">
        <v>1355</v>
      </c>
    </row>
    <row r="200" spans="1:11" ht="41.25" customHeight="1">
      <c r="A200" s="81">
        <v>195</v>
      </c>
      <c r="B200" s="81" t="s">
        <v>1646</v>
      </c>
      <c r="C200" s="217" t="s">
        <v>1692</v>
      </c>
      <c r="D200" s="81">
        <v>10</v>
      </c>
      <c r="E200" s="81">
        <v>51.71</v>
      </c>
      <c r="F200" s="211" t="s">
        <v>1603</v>
      </c>
      <c r="G200" s="81" t="s">
        <v>1604</v>
      </c>
      <c r="H200" s="332">
        <v>17</v>
      </c>
      <c r="I200" s="81">
        <v>50</v>
      </c>
      <c r="J200" s="366">
        <f t="shared" si="4"/>
        <v>294.10000000000002</v>
      </c>
      <c r="K200" s="59" t="s">
        <v>1693</v>
      </c>
    </row>
    <row r="201" spans="1:11" ht="15.75">
      <c r="A201" s="81">
        <v>196</v>
      </c>
      <c r="B201" s="81" t="s">
        <v>1646</v>
      </c>
      <c r="C201" s="217" t="s">
        <v>1694</v>
      </c>
      <c r="D201" s="81">
        <v>10</v>
      </c>
      <c r="E201" s="81">
        <v>2</v>
      </c>
      <c r="F201" s="211" t="s">
        <v>1354</v>
      </c>
      <c r="G201" s="81">
        <v>175</v>
      </c>
      <c r="H201" s="332">
        <v>60</v>
      </c>
      <c r="I201" s="81">
        <v>100</v>
      </c>
      <c r="J201" s="366">
        <f t="shared" si="4"/>
        <v>1038</v>
      </c>
      <c r="K201" s="81" t="s">
        <v>1355</v>
      </c>
    </row>
    <row r="202" spans="1:11" ht="15.75">
      <c r="A202" s="81">
        <v>197</v>
      </c>
      <c r="B202" s="203" t="s">
        <v>1695</v>
      </c>
      <c r="C202" s="212" t="s">
        <v>1696</v>
      </c>
      <c r="D202" s="203">
        <v>10</v>
      </c>
      <c r="E202" s="203">
        <v>17</v>
      </c>
      <c r="F202" s="212" t="s">
        <v>1354</v>
      </c>
      <c r="G202" s="203">
        <v>175</v>
      </c>
      <c r="H202" s="332">
        <v>170</v>
      </c>
      <c r="I202" s="81">
        <v>150</v>
      </c>
      <c r="J202" s="366">
        <f>1.73*D202*I202</f>
        <v>2595</v>
      </c>
      <c r="K202" s="203" t="s">
        <v>1355</v>
      </c>
    </row>
    <row r="203" spans="1:11" ht="15.75">
      <c r="A203" s="81">
        <v>198</v>
      </c>
      <c r="B203" s="203" t="s">
        <v>1695</v>
      </c>
      <c r="C203" s="212" t="s">
        <v>1697</v>
      </c>
      <c r="D203" s="81">
        <v>10</v>
      </c>
      <c r="E203" s="81">
        <v>13</v>
      </c>
      <c r="F203" s="212" t="s">
        <v>1354</v>
      </c>
      <c r="G203" s="81">
        <v>175</v>
      </c>
      <c r="H203" s="367">
        <v>142</v>
      </c>
      <c r="I203" s="81">
        <v>100</v>
      </c>
      <c r="J203" s="366">
        <f>1.73*D203*I203</f>
        <v>1730</v>
      </c>
      <c r="K203" s="203" t="s">
        <v>1355</v>
      </c>
    </row>
    <row r="204" spans="1:11" ht="15.75">
      <c r="A204" s="81">
        <v>199</v>
      </c>
      <c r="B204" s="203" t="s">
        <v>1695</v>
      </c>
      <c r="C204" s="212" t="s">
        <v>1698</v>
      </c>
      <c r="D204" s="81">
        <v>10</v>
      </c>
      <c r="E204" s="81">
        <v>9</v>
      </c>
      <c r="F204" s="212" t="s">
        <v>1354</v>
      </c>
      <c r="G204" s="203">
        <v>175</v>
      </c>
      <c r="H204" s="332">
        <v>149</v>
      </c>
      <c r="I204" s="81">
        <v>150</v>
      </c>
      <c r="J204" s="366">
        <f t="shared" si="4"/>
        <v>2577.7000000000003</v>
      </c>
      <c r="K204" s="203" t="s">
        <v>1355</v>
      </c>
    </row>
    <row r="205" spans="1:11" ht="15.75">
      <c r="A205" s="81">
        <v>200</v>
      </c>
      <c r="B205" s="203" t="s">
        <v>1695</v>
      </c>
      <c r="C205" s="212" t="s">
        <v>1699</v>
      </c>
      <c r="D205" s="81">
        <v>10</v>
      </c>
      <c r="E205" s="81">
        <v>20</v>
      </c>
      <c r="F205" s="212" t="s">
        <v>1354</v>
      </c>
      <c r="G205" s="81">
        <v>175</v>
      </c>
      <c r="H205" s="137">
        <v>85</v>
      </c>
      <c r="I205" s="81">
        <v>150</v>
      </c>
      <c r="J205" s="366">
        <f t="shared" si="4"/>
        <v>1470.5</v>
      </c>
      <c r="K205" s="203" t="s">
        <v>1355</v>
      </c>
    </row>
    <row r="206" spans="1:11" ht="15.75">
      <c r="A206" s="81">
        <v>201</v>
      </c>
      <c r="B206" s="203" t="s">
        <v>1695</v>
      </c>
      <c r="C206" s="212" t="s">
        <v>1700</v>
      </c>
      <c r="D206" s="81">
        <v>10</v>
      </c>
      <c r="E206" s="81">
        <v>9</v>
      </c>
      <c r="F206" s="212" t="s">
        <v>1354</v>
      </c>
      <c r="G206" s="203">
        <v>175</v>
      </c>
      <c r="H206" s="137">
        <v>85</v>
      </c>
      <c r="I206" s="81">
        <v>100</v>
      </c>
      <c r="J206" s="366">
        <f t="shared" si="4"/>
        <v>1470.5</v>
      </c>
      <c r="K206" s="203" t="s">
        <v>1355</v>
      </c>
    </row>
    <row r="207" spans="1:11" ht="15.75">
      <c r="A207" s="81">
        <v>202</v>
      </c>
      <c r="B207" s="203" t="s">
        <v>1695</v>
      </c>
      <c r="C207" s="212" t="s">
        <v>1701</v>
      </c>
      <c r="D207" s="81">
        <v>10</v>
      </c>
      <c r="E207" s="81">
        <v>18</v>
      </c>
      <c r="F207" s="212" t="s">
        <v>1354</v>
      </c>
      <c r="G207" s="81">
        <v>175</v>
      </c>
      <c r="H207" s="137">
        <v>57</v>
      </c>
      <c r="I207" s="81">
        <v>40</v>
      </c>
      <c r="J207" s="366">
        <f t="shared" si="4"/>
        <v>986.1</v>
      </c>
      <c r="K207" s="203" t="s">
        <v>1355</v>
      </c>
    </row>
    <row r="208" spans="1:11" ht="42.75" customHeight="1">
      <c r="A208" s="81">
        <v>203</v>
      </c>
      <c r="B208" s="203" t="s">
        <v>1695</v>
      </c>
      <c r="C208" s="212" t="s">
        <v>1702</v>
      </c>
      <c r="D208" s="81">
        <v>10</v>
      </c>
      <c r="E208" s="81">
        <v>4.3</v>
      </c>
      <c r="F208" s="212" t="s">
        <v>1603</v>
      </c>
      <c r="G208" s="203" t="s">
        <v>1604</v>
      </c>
      <c r="H208" s="332">
        <v>106</v>
      </c>
      <c r="I208" s="81">
        <v>100</v>
      </c>
      <c r="J208" s="366">
        <f>1.73*D208*60</f>
        <v>1038</v>
      </c>
      <c r="K208" s="118" t="s">
        <v>1703</v>
      </c>
    </row>
    <row r="209" spans="1:11" ht="15.75">
      <c r="A209" s="81">
        <v>204</v>
      </c>
      <c r="B209" s="203" t="s">
        <v>1695</v>
      </c>
      <c r="C209" s="212" t="s">
        <v>1704</v>
      </c>
      <c r="D209" s="81">
        <v>10</v>
      </c>
      <c r="E209" s="81">
        <v>1.7</v>
      </c>
      <c r="F209" s="212" t="s">
        <v>1354</v>
      </c>
      <c r="G209" s="81">
        <v>175</v>
      </c>
      <c r="H209" s="137">
        <v>58</v>
      </c>
      <c r="I209" s="81">
        <v>75</v>
      </c>
      <c r="J209" s="366">
        <f t="shared" si="4"/>
        <v>1003.4000000000001</v>
      </c>
      <c r="K209" s="203" t="s">
        <v>1355</v>
      </c>
    </row>
    <row r="210" spans="1:11" ht="15.75">
      <c r="A210" s="81">
        <v>205</v>
      </c>
      <c r="B210" s="203" t="s">
        <v>1695</v>
      </c>
      <c r="C210" s="212" t="s">
        <v>1705</v>
      </c>
      <c r="D210" s="81">
        <v>10</v>
      </c>
      <c r="E210" s="81">
        <v>8.4</v>
      </c>
      <c r="F210" s="212" t="s">
        <v>1354</v>
      </c>
      <c r="G210" s="203">
        <v>175</v>
      </c>
      <c r="H210" s="137">
        <v>44</v>
      </c>
      <c r="I210" s="81">
        <v>75</v>
      </c>
      <c r="J210" s="366">
        <f t="shared" si="4"/>
        <v>761.2</v>
      </c>
      <c r="K210" s="203" t="s">
        <v>1355</v>
      </c>
    </row>
    <row r="211" spans="1:11" ht="45.75" customHeight="1">
      <c r="A211" s="81">
        <v>206</v>
      </c>
      <c r="B211" s="203" t="s">
        <v>1695</v>
      </c>
      <c r="C211" s="212" t="s">
        <v>1706</v>
      </c>
      <c r="D211" s="81">
        <v>10</v>
      </c>
      <c r="E211" s="81">
        <v>4.34</v>
      </c>
      <c r="F211" s="212" t="s">
        <v>1603</v>
      </c>
      <c r="G211" s="203" t="s">
        <v>1604</v>
      </c>
      <c r="H211" s="367">
        <v>35</v>
      </c>
      <c r="I211" s="81">
        <v>50</v>
      </c>
      <c r="J211" s="366">
        <f t="shared" si="4"/>
        <v>605.5</v>
      </c>
      <c r="K211" s="118" t="s">
        <v>1707</v>
      </c>
    </row>
    <row r="212" spans="1:11" ht="15.75">
      <c r="A212" s="81">
        <v>207</v>
      </c>
      <c r="B212" s="203" t="s">
        <v>1695</v>
      </c>
      <c r="C212" s="212" t="s">
        <v>1708</v>
      </c>
      <c r="D212" s="81">
        <v>10</v>
      </c>
      <c r="E212" s="81">
        <v>10.199999999999999</v>
      </c>
      <c r="F212" s="212" t="s">
        <v>1354</v>
      </c>
      <c r="G212" s="203">
        <v>175</v>
      </c>
      <c r="H212" s="137">
        <v>58</v>
      </c>
      <c r="I212" s="81">
        <v>100</v>
      </c>
      <c r="J212" s="366">
        <f t="shared" si="4"/>
        <v>1003.4000000000001</v>
      </c>
      <c r="K212" s="203" t="s">
        <v>1355</v>
      </c>
    </row>
    <row r="213" spans="1:11" ht="15.75">
      <c r="A213" s="81">
        <v>208</v>
      </c>
      <c r="B213" s="203" t="s">
        <v>1695</v>
      </c>
      <c r="C213" s="212" t="s">
        <v>1709</v>
      </c>
      <c r="D213" s="203">
        <v>10</v>
      </c>
      <c r="E213" s="81">
        <v>1</v>
      </c>
      <c r="F213" s="212" t="s">
        <v>1354</v>
      </c>
      <c r="G213" s="81">
        <v>175</v>
      </c>
      <c r="H213" s="137">
        <v>58</v>
      </c>
      <c r="I213" s="81">
        <v>100</v>
      </c>
      <c r="J213" s="366">
        <f t="shared" si="4"/>
        <v>1003.4000000000001</v>
      </c>
      <c r="K213" s="203" t="s">
        <v>1355</v>
      </c>
    </row>
    <row r="214" spans="1:11" ht="15.75">
      <c r="A214" s="81">
        <v>209</v>
      </c>
      <c r="B214" s="203" t="s">
        <v>1695</v>
      </c>
      <c r="C214" s="212" t="s">
        <v>1710</v>
      </c>
      <c r="D214" s="81">
        <v>10</v>
      </c>
      <c r="E214" s="81">
        <v>6.5</v>
      </c>
      <c r="F214" s="212" t="s">
        <v>1354</v>
      </c>
      <c r="G214" s="203">
        <v>175</v>
      </c>
      <c r="H214" s="137">
        <v>44</v>
      </c>
      <c r="I214" s="81">
        <v>75</v>
      </c>
      <c r="J214" s="366">
        <f t="shared" si="4"/>
        <v>761.2</v>
      </c>
      <c r="K214" s="203" t="s">
        <v>1355</v>
      </c>
    </row>
    <row r="215" spans="1:11" ht="15.75">
      <c r="A215" s="81">
        <v>210</v>
      </c>
      <c r="B215" s="203" t="s">
        <v>1695</v>
      </c>
      <c r="C215" s="212" t="s">
        <v>1711</v>
      </c>
      <c r="D215" s="81">
        <v>10</v>
      </c>
      <c r="E215" s="81">
        <v>8</v>
      </c>
      <c r="F215" s="212" t="s">
        <v>1354</v>
      </c>
      <c r="G215" s="81">
        <v>175</v>
      </c>
      <c r="H215" s="137">
        <v>58</v>
      </c>
      <c r="I215" s="81">
        <v>50</v>
      </c>
      <c r="J215" s="366">
        <f>1.73*D215*I215</f>
        <v>865</v>
      </c>
      <c r="K215" s="203" t="s">
        <v>1355</v>
      </c>
    </row>
    <row r="216" spans="1:11" ht="15.75">
      <c r="A216" s="81">
        <v>211</v>
      </c>
      <c r="B216" s="203" t="s">
        <v>1695</v>
      </c>
      <c r="C216" s="212" t="s">
        <v>1712</v>
      </c>
      <c r="D216" s="81">
        <v>10</v>
      </c>
      <c r="E216" s="81">
        <v>20.8</v>
      </c>
      <c r="F216" s="212" t="s">
        <v>1354</v>
      </c>
      <c r="G216" s="203">
        <v>175</v>
      </c>
      <c r="H216" s="137">
        <v>44</v>
      </c>
      <c r="I216" s="81">
        <v>50</v>
      </c>
      <c r="J216" s="366">
        <f t="shared" si="4"/>
        <v>761.2</v>
      </c>
      <c r="K216" s="203" t="s">
        <v>1355</v>
      </c>
    </row>
    <row r="217" spans="1:11" ht="15.75">
      <c r="A217" s="81">
        <v>212</v>
      </c>
      <c r="B217" s="203" t="s">
        <v>1695</v>
      </c>
      <c r="C217" s="212" t="s">
        <v>1713</v>
      </c>
      <c r="D217" s="81">
        <v>10</v>
      </c>
      <c r="E217" s="81">
        <v>8.6999999999999993</v>
      </c>
      <c r="F217" s="212" t="s">
        <v>1354</v>
      </c>
      <c r="G217" s="81">
        <v>175</v>
      </c>
      <c r="H217" s="137">
        <v>149</v>
      </c>
      <c r="I217" s="81">
        <v>100</v>
      </c>
      <c r="J217" s="366">
        <f>1.73*D217*I217</f>
        <v>1730</v>
      </c>
      <c r="K217" s="203" t="s">
        <v>1355</v>
      </c>
    </row>
    <row r="218" spans="1:11" ht="15.75">
      <c r="A218" s="81">
        <v>213</v>
      </c>
      <c r="B218" s="203" t="s">
        <v>1695</v>
      </c>
      <c r="C218" s="212" t="s">
        <v>1714</v>
      </c>
      <c r="D218" s="203">
        <v>10</v>
      </c>
      <c r="E218" s="81">
        <v>5.7</v>
      </c>
      <c r="F218" s="212" t="s">
        <v>1354</v>
      </c>
      <c r="G218" s="203">
        <v>175</v>
      </c>
      <c r="H218" s="137">
        <v>85</v>
      </c>
      <c r="I218" s="81">
        <v>100</v>
      </c>
      <c r="J218" s="366">
        <f t="shared" si="4"/>
        <v>1470.5</v>
      </c>
      <c r="K218" s="203" t="s">
        <v>1355</v>
      </c>
    </row>
    <row r="219" spans="1:11" ht="15.75">
      <c r="A219" s="81">
        <v>214</v>
      </c>
      <c r="B219" s="203" t="s">
        <v>1695</v>
      </c>
      <c r="C219" s="217" t="s">
        <v>1715</v>
      </c>
      <c r="D219" s="203">
        <v>10</v>
      </c>
      <c r="E219" s="81">
        <v>7.4</v>
      </c>
      <c r="F219" s="212" t="s">
        <v>1354</v>
      </c>
      <c r="G219" s="81">
        <v>175</v>
      </c>
      <c r="H219" s="137">
        <v>47</v>
      </c>
      <c r="I219" s="81">
        <v>40</v>
      </c>
      <c r="J219" s="366">
        <f t="shared" si="4"/>
        <v>813.1</v>
      </c>
      <c r="K219" s="203" t="s">
        <v>1355</v>
      </c>
    </row>
    <row r="220" spans="1:11" ht="15.75">
      <c r="A220" s="81">
        <v>215</v>
      </c>
      <c r="B220" s="203" t="s">
        <v>1695</v>
      </c>
      <c r="C220" s="217" t="s">
        <v>1716</v>
      </c>
      <c r="D220" s="81">
        <v>10</v>
      </c>
      <c r="E220" s="81">
        <v>2.9</v>
      </c>
      <c r="F220" s="212" t="s">
        <v>1354</v>
      </c>
      <c r="G220" s="203">
        <v>175</v>
      </c>
      <c r="H220" s="137">
        <v>65</v>
      </c>
      <c r="I220" s="81">
        <v>75</v>
      </c>
      <c r="J220" s="366">
        <f t="shared" si="4"/>
        <v>1124.5</v>
      </c>
      <c r="K220" s="203" t="s">
        <v>1355</v>
      </c>
    </row>
    <row r="221" spans="1:11" ht="15.75">
      <c r="A221" s="81">
        <v>216</v>
      </c>
      <c r="B221" s="203" t="s">
        <v>1695</v>
      </c>
      <c r="C221" s="217" t="s">
        <v>1717</v>
      </c>
      <c r="D221" s="81">
        <v>10</v>
      </c>
      <c r="E221" s="81">
        <v>6.4</v>
      </c>
      <c r="F221" s="212" t="s">
        <v>1354</v>
      </c>
      <c r="G221" s="81">
        <v>175</v>
      </c>
      <c r="H221" s="137">
        <v>99</v>
      </c>
      <c r="I221" s="81">
        <v>100</v>
      </c>
      <c r="J221" s="366">
        <f t="shared" si="4"/>
        <v>1712.7</v>
      </c>
      <c r="K221" s="203" t="s">
        <v>1355</v>
      </c>
    </row>
    <row r="222" spans="1:11" ht="15.75">
      <c r="A222" s="81">
        <v>217</v>
      </c>
      <c r="B222" s="203" t="s">
        <v>1695</v>
      </c>
      <c r="C222" s="217" t="s">
        <v>1718</v>
      </c>
      <c r="D222" s="81">
        <v>10</v>
      </c>
      <c r="E222" s="81">
        <v>6.4</v>
      </c>
      <c r="F222" s="212" t="s">
        <v>1354</v>
      </c>
      <c r="G222" s="203">
        <v>175</v>
      </c>
      <c r="H222" s="137">
        <v>71</v>
      </c>
      <c r="I222" s="81">
        <v>100</v>
      </c>
      <c r="J222" s="366">
        <f t="shared" si="4"/>
        <v>1228.3</v>
      </c>
      <c r="K222" s="203" t="s">
        <v>1355</v>
      </c>
    </row>
    <row r="223" spans="1:11" ht="15.75">
      <c r="A223" s="81">
        <v>218</v>
      </c>
      <c r="B223" s="203" t="s">
        <v>1695</v>
      </c>
      <c r="C223" s="217" t="s">
        <v>1719</v>
      </c>
      <c r="D223" s="81">
        <v>10</v>
      </c>
      <c r="E223" s="81">
        <v>7.09</v>
      </c>
      <c r="F223" s="212" t="s">
        <v>1354</v>
      </c>
      <c r="G223" s="81">
        <v>175</v>
      </c>
      <c r="H223" s="137">
        <v>71</v>
      </c>
      <c r="I223" s="81">
        <v>100</v>
      </c>
      <c r="J223" s="366">
        <f t="shared" si="4"/>
        <v>1228.3</v>
      </c>
      <c r="K223" s="203" t="s">
        <v>1355</v>
      </c>
    </row>
    <row r="224" spans="1:11" ht="15.75">
      <c r="A224" s="81">
        <v>219</v>
      </c>
      <c r="B224" s="203" t="s">
        <v>1695</v>
      </c>
      <c r="C224" s="217" t="s">
        <v>1720</v>
      </c>
      <c r="D224" s="81">
        <v>10</v>
      </c>
      <c r="E224" s="81">
        <v>20.16</v>
      </c>
      <c r="F224" s="212" t="s">
        <v>1354</v>
      </c>
      <c r="G224" s="203">
        <v>175</v>
      </c>
      <c r="H224" s="137">
        <v>71</v>
      </c>
      <c r="I224" s="81">
        <v>100</v>
      </c>
      <c r="J224" s="366">
        <f t="shared" si="4"/>
        <v>1228.3</v>
      </c>
      <c r="K224" s="203" t="s">
        <v>1355</v>
      </c>
    </row>
    <row r="225" spans="1:11" ht="15.75">
      <c r="A225" s="81">
        <v>220</v>
      </c>
      <c r="B225" s="203" t="s">
        <v>1695</v>
      </c>
      <c r="C225" s="217" t="s">
        <v>1721</v>
      </c>
      <c r="D225" s="81">
        <v>10</v>
      </c>
      <c r="E225" s="81">
        <v>3.61</v>
      </c>
      <c r="F225" s="212" t="s">
        <v>1354</v>
      </c>
      <c r="G225" s="81">
        <v>175</v>
      </c>
      <c r="H225" s="137">
        <v>57</v>
      </c>
      <c r="I225" s="81">
        <v>50</v>
      </c>
      <c r="J225" s="366">
        <f>1.73*D225*I225</f>
        <v>865</v>
      </c>
      <c r="K225" s="203" t="s">
        <v>1355</v>
      </c>
    </row>
    <row r="226" spans="1:11" ht="15.75">
      <c r="A226" s="81">
        <v>221</v>
      </c>
      <c r="B226" s="203" t="s">
        <v>1695</v>
      </c>
      <c r="C226" s="217" t="s">
        <v>1722</v>
      </c>
      <c r="D226" s="81">
        <v>10</v>
      </c>
      <c r="E226" s="81">
        <v>14</v>
      </c>
      <c r="F226" s="212" t="s">
        <v>1354</v>
      </c>
      <c r="G226" s="203">
        <v>175</v>
      </c>
      <c r="H226" s="137">
        <v>57</v>
      </c>
      <c r="I226" s="81">
        <v>50</v>
      </c>
      <c r="J226" s="366">
        <f t="shared" si="4"/>
        <v>986.1</v>
      </c>
      <c r="K226" s="203" t="s">
        <v>1355</v>
      </c>
    </row>
    <row r="227" spans="1:11" ht="15.75">
      <c r="A227" s="81">
        <v>222</v>
      </c>
      <c r="B227" s="203" t="s">
        <v>1695</v>
      </c>
      <c r="C227" s="217" t="s">
        <v>1723</v>
      </c>
      <c r="D227" s="81">
        <v>10</v>
      </c>
      <c r="E227" s="81">
        <v>14</v>
      </c>
      <c r="F227" s="212" t="s">
        <v>1354</v>
      </c>
      <c r="G227" s="81">
        <v>175</v>
      </c>
      <c r="H227" s="137">
        <v>44</v>
      </c>
      <c r="I227" s="81">
        <v>100</v>
      </c>
      <c r="J227" s="366">
        <f t="shared" si="4"/>
        <v>761.2</v>
      </c>
      <c r="K227" s="203" t="s">
        <v>1355</v>
      </c>
    </row>
    <row r="228" spans="1:11" ht="49.5" customHeight="1">
      <c r="A228" s="81">
        <v>223</v>
      </c>
      <c r="B228" s="203" t="s">
        <v>1695</v>
      </c>
      <c r="C228" s="217" t="s">
        <v>1724</v>
      </c>
      <c r="D228" s="81">
        <v>10</v>
      </c>
      <c r="E228" s="81">
        <v>48.6</v>
      </c>
      <c r="F228" s="212" t="s">
        <v>1725</v>
      </c>
      <c r="G228" s="203" t="s">
        <v>1726</v>
      </c>
      <c r="H228" s="137">
        <v>29</v>
      </c>
      <c r="I228" s="81">
        <v>50</v>
      </c>
      <c r="J228" s="366">
        <f t="shared" si="4"/>
        <v>501.70000000000005</v>
      </c>
      <c r="K228" s="118" t="s">
        <v>1727</v>
      </c>
    </row>
    <row r="229" spans="1:11" ht="15.75">
      <c r="A229" s="81">
        <v>224</v>
      </c>
      <c r="B229" s="203" t="s">
        <v>1695</v>
      </c>
      <c r="C229" s="217" t="s">
        <v>1728</v>
      </c>
      <c r="D229" s="81">
        <v>10</v>
      </c>
      <c r="E229" s="81">
        <v>87.33</v>
      </c>
      <c r="F229" s="212" t="s">
        <v>1354</v>
      </c>
      <c r="G229" s="81">
        <v>175</v>
      </c>
      <c r="H229" s="367">
        <v>21</v>
      </c>
      <c r="I229" s="81">
        <v>30</v>
      </c>
      <c r="J229" s="366">
        <f t="shared" si="4"/>
        <v>363.3</v>
      </c>
      <c r="K229" s="81" t="s">
        <v>1355</v>
      </c>
    </row>
    <row r="230" spans="1:11" ht="15.75">
      <c r="A230" s="81">
        <v>225</v>
      </c>
      <c r="B230" s="202" t="s">
        <v>1729</v>
      </c>
      <c r="C230" s="59" t="s">
        <v>1730</v>
      </c>
      <c r="D230" s="202">
        <v>10</v>
      </c>
      <c r="E230" s="202">
        <v>2.8220000000000001</v>
      </c>
      <c r="F230" s="211" t="s">
        <v>1731</v>
      </c>
      <c r="G230" s="81">
        <v>175</v>
      </c>
      <c r="H230" s="137">
        <v>85</v>
      </c>
      <c r="I230" s="81">
        <v>75</v>
      </c>
      <c r="J230" s="366">
        <f>1.73*D230*I230</f>
        <v>1297.5</v>
      </c>
      <c r="K230" s="81" t="s">
        <v>1355</v>
      </c>
    </row>
    <row r="231" spans="1:11" ht="15.75">
      <c r="A231" s="81">
        <v>226</v>
      </c>
      <c r="B231" s="202" t="s">
        <v>1729</v>
      </c>
      <c r="C231" s="59" t="s">
        <v>1732</v>
      </c>
      <c r="D231" s="202">
        <v>10</v>
      </c>
      <c r="E231" s="202">
        <v>5.226</v>
      </c>
      <c r="F231" s="211" t="s">
        <v>1354</v>
      </c>
      <c r="G231" s="81">
        <v>175</v>
      </c>
      <c r="H231" s="137">
        <v>106</v>
      </c>
      <c r="I231" s="81">
        <v>75</v>
      </c>
      <c r="J231" s="366">
        <f>1.73*D231*I231</f>
        <v>1297.5</v>
      </c>
      <c r="K231" s="81" t="s">
        <v>1355</v>
      </c>
    </row>
    <row r="232" spans="1:11" ht="15.75">
      <c r="A232" s="81">
        <v>227</v>
      </c>
      <c r="B232" s="202" t="s">
        <v>1729</v>
      </c>
      <c r="C232" s="59" t="s">
        <v>1733</v>
      </c>
      <c r="D232" s="202">
        <v>10</v>
      </c>
      <c r="E232" s="202">
        <v>1.1220000000000001</v>
      </c>
      <c r="F232" s="211" t="s">
        <v>1354</v>
      </c>
      <c r="G232" s="81">
        <v>175</v>
      </c>
      <c r="H232" s="137">
        <v>85</v>
      </c>
      <c r="I232" s="81">
        <v>75</v>
      </c>
      <c r="J232" s="366">
        <f>1.73*D232*I232</f>
        <v>1297.5</v>
      </c>
      <c r="K232" s="81" t="s">
        <v>1355</v>
      </c>
    </row>
    <row r="233" spans="1:11" ht="47.25" customHeight="1">
      <c r="A233" s="81">
        <v>228</v>
      </c>
      <c r="B233" s="202" t="s">
        <v>1729</v>
      </c>
      <c r="C233" s="59" t="s">
        <v>1734</v>
      </c>
      <c r="D233" s="202">
        <v>10</v>
      </c>
      <c r="E233" s="202">
        <v>8.2799999999999994</v>
      </c>
      <c r="F233" s="59" t="s">
        <v>1735</v>
      </c>
      <c r="G233" s="81">
        <v>175</v>
      </c>
      <c r="H233" s="137">
        <v>42</v>
      </c>
      <c r="I233" s="81">
        <v>50</v>
      </c>
      <c r="J233" s="366">
        <f t="shared" si="4"/>
        <v>726.6</v>
      </c>
      <c r="K233" s="213" t="s">
        <v>1736</v>
      </c>
    </row>
    <row r="234" spans="1:11" ht="15.75">
      <c r="A234" s="81">
        <v>229</v>
      </c>
      <c r="B234" s="202" t="s">
        <v>1729</v>
      </c>
      <c r="C234" s="59" t="s">
        <v>1737</v>
      </c>
      <c r="D234" s="202">
        <v>10</v>
      </c>
      <c r="E234" s="202">
        <v>16.670000000000002</v>
      </c>
      <c r="F234" s="59" t="s">
        <v>1738</v>
      </c>
      <c r="G234" s="81">
        <v>175</v>
      </c>
      <c r="H234" s="137">
        <v>106</v>
      </c>
      <c r="I234" s="81">
        <v>150</v>
      </c>
      <c r="J234" s="366">
        <f t="shared" si="4"/>
        <v>1833.8000000000002</v>
      </c>
      <c r="K234" s="81" t="s">
        <v>1355</v>
      </c>
    </row>
    <row r="235" spans="1:11" ht="15.75">
      <c r="A235" s="81">
        <v>230</v>
      </c>
      <c r="B235" s="202" t="s">
        <v>1729</v>
      </c>
      <c r="C235" s="59" t="s">
        <v>1739</v>
      </c>
      <c r="D235" s="202">
        <v>10</v>
      </c>
      <c r="E235" s="202">
        <v>3.9980000000000002</v>
      </c>
      <c r="F235" s="211" t="s">
        <v>1731</v>
      </c>
      <c r="G235" s="81">
        <v>175</v>
      </c>
      <c r="H235" s="137">
        <v>53</v>
      </c>
      <c r="I235" s="81">
        <v>50</v>
      </c>
      <c r="J235" s="366">
        <f t="shared" si="4"/>
        <v>916.90000000000009</v>
      </c>
      <c r="K235" s="81" t="s">
        <v>1355</v>
      </c>
    </row>
    <row r="236" spans="1:11" ht="15.75">
      <c r="A236" s="81">
        <v>231</v>
      </c>
      <c r="B236" s="202" t="s">
        <v>1729</v>
      </c>
      <c r="C236" s="59" t="s">
        <v>1740</v>
      </c>
      <c r="D236" s="202">
        <v>10</v>
      </c>
      <c r="E236" s="202">
        <v>8.2799999999999994</v>
      </c>
      <c r="F236" s="211" t="s">
        <v>1741</v>
      </c>
      <c r="G236" s="81">
        <v>175</v>
      </c>
      <c r="H236" s="137">
        <v>85</v>
      </c>
      <c r="I236" s="81">
        <v>100</v>
      </c>
      <c r="J236" s="366">
        <f t="shared" si="4"/>
        <v>1470.5</v>
      </c>
      <c r="K236" s="81" t="s">
        <v>1355</v>
      </c>
    </row>
    <row r="237" spans="1:11" ht="15.75">
      <c r="A237" s="81">
        <v>232</v>
      </c>
      <c r="B237" s="202" t="s">
        <v>1729</v>
      </c>
      <c r="C237" s="59" t="s">
        <v>1742</v>
      </c>
      <c r="D237" s="202">
        <v>10</v>
      </c>
      <c r="E237" s="202">
        <v>2.59</v>
      </c>
      <c r="F237" s="211" t="s">
        <v>1743</v>
      </c>
      <c r="G237" s="81">
        <v>210</v>
      </c>
      <c r="H237" s="137">
        <v>58</v>
      </c>
      <c r="I237" s="81">
        <v>50</v>
      </c>
      <c r="J237" s="366">
        <f>1.73*D237*I237</f>
        <v>865</v>
      </c>
      <c r="K237" s="81" t="s">
        <v>1355</v>
      </c>
    </row>
    <row r="238" spans="1:11" ht="15.75">
      <c r="A238" s="81">
        <v>233</v>
      </c>
      <c r="B238" s="202" t="s">
        <v>1729</v>
      </c>
      <c r="C238" s="59" t="s">
        <v>1744</v>
      </c>
      <c r="D238" s="202">
        <v>10</v>
      </c>
      <c r="E238" s="202">
        <v>0.4</v>
      </c>
      <c r="F238" s="211" t="s">
        <v>1745</v>
      </c>
      <c r="G238" s="81">
        <v>210</v>
      </c>
      <c r="H238" s="137">
        <v>140</v>
      </c>
      <c r="I238" s="81">
        <v>200</v>
      </c>
      <c r="J238" s="366">
        <f t="shared" si="4"/>
        <v>2422</v>
      </c>
      <c r="K238" s="81" t="s">
        <v>1355</v>
      </c>
    </row>
    <row r="239" spans="1:11" ht="15.75">
      <c r="A239" s="81">
        <v>234</v>
      </c>
      <c r="B239" s="202" t="s">
        <v>1729</v>
      </c>
      <c r="C239" s="59" t="s">
        <v>1746</v>
      </c>
      <c r="D239" s="202">
        <v>10</v>
      </c>
      <c r="E239" s="202">
        <v>8.8569999999999993</v>
      </c>
      <c r="F239" s="211" t="s">
        <v>1354</v>
      </c>
      <c r="G239" s="81">
        <v>175</v>
      </c>
      <c r="H239" s="137">
        <v>42</v>
      </c>
      <c r="I239" s="81">
        <v>100</v>
      </c>
      <c r="J239" s="366">
        <f t="shared" si="4"/>
        <v>726.6</v>
      </c>
      <c r="K239" s="81" t="s">
        <v>1355</v>
      </c>
    </row>
    <row r="240" spans="1:11" ht="15.75">
      <c r="A240" s="81">
        <v>235</v>
      </c>
      <c r="B240" s="202" t="s">
        <v>1729</v>
      </c>
      <c r="C240" s="59" t="s">
        <v>1747</v>
      </c>
      <c r="D240" s="202">
        <v>10</v>
      </c>
      <c r="E240" s="202">
        <v>19.052</v>
      </c>
      <c r="F240" s="211" t="s">
        <v>1369</v>
      </c>
      <c r="G240" s="81">
        <v>175</v>
      </c>
      <c r="H240" s="137">
        <v>93</v>
      </c>
      <c r="I240" s="81">
        <v>50</v>
      </c>
      <c r="J240" s="366">
        <f t="shared" si="4"/>
        <v>1608.9</v>
      </c>
      <c r="K240" s="81" t="s">
        <v>1355</v>
      </c>
    </row>
    <row r="241" spans="1:11" ht="15.75">
      <c r="A241" s="81">
        <v>236</v>
      </c>
      <c r="B241" s="202" t="s">
        <v>1729</v>
      </c>
      <c r="C241" s="59" t="s">
        <v>1748</v>
      </c>
      <c r="D241" s="202">
        <v>10</v>
      </c>
      <c r="E241" s="202">
        <v>3.181</v>
      </c>
      <c r="F241" s="211" t="s">
        <v>1354</v>
      </c>
      <c r="G241" s="81">
        <v>175</v>
      </c>
      <c r="H241" s="137">
        <v>63</v>
      </c>
      <c r="I241" s="81">
        <v>50</v>
      </c>
      <c r="J241" s="366">
        <f>1.73*D241*I241</f>
        <v>865</v>
      </c>
      <c r="K241" s="81" t="s">
        <v>1355</v>
      </c>
    </row>
    <row r="242" spans="1:11" ht="15.75">
      <c r="A242" s="81">
        <v>237</v>
      </c>
      <c r="B242" s="202" t="s">
        <v>1729</v>
      </c>
      <c r="C242" s="59" t="s">
        <v>1749</v>
      </c>
      <c r="D242" s="202">
        <v>10</v>
      </c>
      <c r="E242" s="202">
        <v>17.95</v>
      </c>
      <c r="F242" s="211" t="s">
        <v>1354</v>
      </c>
      <c r="G242" s="81">
        <v>175</v>
      </c>
      <c r="H242" s="137">
        <v>70</v>
      </c>
      <c r="I242" s="81">
        <v>200</v>
      </c>
      <c r="J242" s="366">
        <f t="shared" si="4"/>
        <v>1211</v>
      </c>
      <c r="K242" s="81" t="s">
        <v>1355</v>
      </c>
    </row>
    <row r="243" spans="1:11" ht="15.75">
      <c r="A243" s="81">
        <v>238</v>
      </c>
      <c r="B243" s="202" t="s">
        <v>1729</v>
      </c>
      <c r="C243" s="59" t="s">
        <v>1750</v>
      </c>
      <c r="D243" s="202">
        <v>10</v>
      </c>
      <c r="E243" s="202">
        <v>9.1029999999999998</v>
      </c>
      <c r="F243" s="211" t="s">
        <v>1354</v>
      </c>
      <c r="G243" s="81">
        <v>175</v>
      </c>
      <c r="H243" s="137">
        <v>140</v>
      </c>
      <c r="I243" s="81">
        <v>150</v>
      </c>
      <c r="J243" s="366">
        <f t="shared" si="4"/>
        <v>2422</v>
      </c>
      <c r="K243" s="81" t="s">
        <v>1355</v>
      </c>
    </row>
    <row r="244" spans="1:11" ht="15.75">
      <c r="A244" s="81">
        <v>239</v>
      </c>
      <c r="B244" s="202" t="s">
        <v>1729</v>
      </c>
      <c r="C244" s="59" t="s">
        <v>1751</v>
      </c>
      <c r="D244" s="202">
        <v>10</v>
      </c>
      <c r="E244" s="202">
        <v>4.4569999999999999</v>
      </c>
      <c r="F244" s="211" t="s">
        <v>1354</v>
      </c>
      <c r="G244" s="81">
        <v>175</v>
      </c>
      <c r="H244" s="137">
        <v>93</v>
      </c>
      <c r="I244" s="81">
        <v>100</v>
      </c>
      <c r="J244" s="366">
        <f t="shared" si="4"/>
        <v>1608.9</v>
      </c>
      <c r="K244" s="81" t="s">
        <v>1355</v>
      </c>
    </row>
    <row r="245" spans="1:11" ht="15.75">
      <c r="A245" s="81">
        <v>240</v>
      </c>
      <c r="B245" s="202" t="s">
        <v>1729</v>
      </c>
      <c r="C245" s="59" t="s">
        <v>1752</v>
      </c>
      <c r="D245" s="202">
        <v>10</v>
      </c>
      <c r="E245" s="202">
        <v>0.28000000000000003</v>
      </c>
      <c r="F245" s="211" t="s">
        <v>1369</v>
      </c>
      <c r="G245" s="81">
        <v>210</v>
      </c>
      <c r="H245" s="137">
        <v>35</v>
      </c>
      <c r="I245" s="81">
        <v>50</v>
      </c>
      <c r="J245" s="366">
        <f t="shared" si="4"/>
        <v>605.5</v>
      </c>
      <c r="K245" s="81" t="s">
        <v>1355</v>
      </c>
    </row>
    <row r="246" spans="1:11" ht="15.75">
      <c r="A246" s="81">
        <v>241</v>
      </c>
      <c r="B246" s="202" t="s">
        <v>1729</v>
      </c>
      <c r="C246" s="59" t="s">
        <v>1753</v>
      </c>
      <c r="D246" s="202">
        <v>10</v>
      </c>
      <c r="E246" s="202">
        <v>22.916</v>
      </c>
      <c r="F246" s="59" t="s">
        <v>1754</v>
      </c>
      <c r="G246" s="81">
        <v>265</v>
      </c>
      <c r="H246" s="137">
        <v>35</v>
      </c>
      <c r="I246" s="81">
        <v>50</v>
      </c>
      <c r="J246" s="366">
        <f t="shared" si="4"/>
        <v>605.5</v>
      </c>
      <c r="K246" s="81" t="s">
        <v>1355</v>
      </c>
    </row>
    <row r="247" spans="1:11" ht="15.75">
      <c r="A247" s="81">
        <v>242</v>
      </c>
      <c r="B247" s="202" t="s">
        <v>1729</v>
      </c>
      <c r="C247" s="59" t="s">
        <v>1755</v>
      </c>
      <c r="D247" s="202">
        <v>10</v>
      </c>
      <c r="E247" s="202">
        <v>2.286</v>
      </c>
      <c r="F247" s="211" t="s">
        <v>1354</v>
      </c>
      <c r="G247" s="81">
        <v>175</v>
      </c>
      <c r="H247" s="137">
        <v>58</v>
      </c>
      <c r="I247" s="81">
        <v>50</v>
      </c>
      <c r="J247" s="366">
        <f>1.73*D247*I247</f>
        <v>865</v>
      </c>
      <c r="K247" s="81" t="s">
        <v>1355</v>
      </c>
    </row>
    <row r="248" spans="1:11" ht="15.75">
      <c r="A248" s="81">
        <v>243</v>
      </c>
      <c r="B248" s="202" t="s">
        <v>1729</v>
      </c>
      <c r="C248" s="59" t="s">
        <v>1756</v>
      </c>
      <c r="D248" s="202">
        <v>10</v>
      </c>
      <c r="E248" s="202">
        <v>3.9990000000000001</v>
      </c>
      <c r="F248" s="211" t="s">
        <v>1354</v>
      </c>
      <c r="G248" s="81">
        <v>175</v>
      </c>
      <c r="H248" s="137">
        <v>58</v>
      </c>
      <c r="I248" s="81">
        <v>50</v>
      </c>
      <c r="J248" s="366">
        <f>1.73*D248*I248</f>
        <v>865</v>
      </c>
      <c r="K248" s="81" t="s">
        <v>1355</v>
      </c>
    </row>
    <row r="249" spans="1:11" ht="15.75">
      <c r="A249" s="81">
        <v>244</v>
      </c>
      <c r="B249" s="202" t="s">
        <v>1729</v>
      </c>
      <c r="C249" s="59" t="s">
        <v>1757</v>
      </c>
      <c r="D249" s="202">
        <v>10</v>
      </c>
      <c r="E249" s="202">
        <v>31.102</v>
      </c>
      <c r="F249" s="59" t="s">
        <v>1758</v>
      </c>
      <c r="G249" s="81">
        <v>210</v>
      </c>
      <c r="H249" s="137">
        <v>52</v>
      </c>
      <c r="I249" s="81">
        <v>75</v>
      </c>
      <c r="J249" s="366">
        <f t="shared" si="4"/>
        <v>899.6</v>
      </c>
      <c r="K249" s="81" t="s">
        <v>1355</v>
      </c>
    </row>
    <row r="250" spans="1:11" ht="15.75">
      <c r="A250" s="81">
        <v>245</v>
      </c>
      <c r="B250" s="202" t="s">
        <v>1729</v>
      </c>
      <c r="C250" s="59" t="s">
        <v>1759</v>
      </c>
      <c r="D250" s="202">
        <v>10</v>
      </c>
      <c r="E250" s="202">
        <v>1.4750000000000001</v>
      </c>
      <c r="F250" s="211" t="s">
        <v>1369</v>
      </c>
      <c r="G250" s="81">
        <v>210</v>
      </c>
      <c r="H250" s="137">
        <v>35</v>
      </c>
      <c r="I250" s="81">
        <v>50</v>
      </c>
      <c r="J250" s="366">
        <f t="shared" si="4"/>
        <v>605.5</v>
      </c>
      <c r="K250" s="81" t="s">
        <v>1355</v>
      </c>
    </row>
    <row r="251" spans="1:11" ht="15.75">
      <c r="A251" s="81">
        <v>246</v>
      </c>
      <c r="B251" s="202" t="s">
        <v>1729</v>
      </c>
      <c r="C251" s="59" t="s">
        <v>1760</v>
      </c>
      <c r="D251" s="202">
        <v>10</v>
      </c>
      <c r="E251" s="202">
        <v>4.6900000000000004</v>
      </c>
      <c r="F251" s="211" t="s">
        <v>1369</v>
      </c>
      <c r="G251" s="81">
        <v>210</v>
      </c>
      <c r="H251" s="137">
        <v>41</v>
      </c>
      <c r="I251" s="81">
        <v>50</v>
      </c>
      <c r="J251" s="366">
        <f t="shared" si="4"/>
        <v>709.30000000000007</v>
      </c>
      <c r="K251" s="81" t="s">
        <v>1355</v>
      </c>
    </row>
    <row r="252" spans="1:11" ht="15.75">
      <c r="A252" s="81">
        <v>247</v>
      </c>
      <c r="B252" s="202" t="s">
        <v>1729</v>
      </c>
      <c r="C252" s="59" t="s">
        <v>1761</v>
      </c>
      <c r="D252" s="202">
        <v>10</v>
      </c>
      <c r="E252" s="202">
        <v>3.3740000000000001</v>
      </c>
      <c r="F252" s="59" t="s">
        <v>1762</v>
      </c>
      <c r="G252" s="81">
        <v>175</v>
      </c>
      <c r="H252" s="137">
        <v>52</v>
      </c>
      <c r="I252" s="81">
        <v>75</v>
      </c>
      <c r="J252" s="366">
        <f t="shared" si="4"/>
        <v>899.6</v>
      </c>
      <c r="K252" s="81" t="s">
        <v>1355</v>
      </c>
    </row>
    <row r="253" spans="1:11" ht="15.75">
      <c r="A253" s="81">
        <v>248</v>
      </c>
      <c r="B253" s="202" t="s">
        <v>1729</v>
      </c>
      <c r="C253" s="59" t="s">
        <v>1763</v>
      </c>
      <c r="D253" s="202">
        <v>10</v>
      </c>
      <c r="E253" s="202">
        <v>1.7090000000000001</v>
      </c>
      <c r="F253" s="211" t="s">
        <v>1369</v>
      </c>
      <c r="G253" s="81">
        <v>210</v>
      </c>
      <c r="H253" s="137">
        <v>46</v>
      </c>
      <c r="I253" s="81">
        <v>50</v>
      </c>
      <c r="J253" s="366">
        <f t="shared" si="4"/>
        <v>795.80000000000007</v>
      </c>
      <c r="K253" s="81" t="s">
        <v>1355</v>
      </c>
    </row>
    <row r="254" spans="1:11" ht="15.75">
      <c r="A254" s="81">
        <v>249</v>
      </c>
      <c r="B254" s="202" t="s">
        <v>1729</v>
      </c>
      <c r="C254" s="59" t="s">
        <v>1764</v>
      </c>
      <c r="D254" s="202">
        <v>10</v>
      </c>
      <c r="E254" s="202">
        <v>1.4450000000000001</v>
      </c>
      <c r="F254" s="211" t="s">
        <v>1369</v>
      </c>
      <c r="G254" s="81">
        <v>210</v>
      </c>
      <c r="H254" s="137">
        <v>49</v>
      </c>
      <c r="I254" s="81">
        <v>50</v>
      </c>
      <c r="J254" s="366">
        <f t="shared" si="4"/>
        <v>847.7</v>
      </c>
      <c r="K254" s="81" t="s">
        <v>1355</v>
      </c>
    </row>
    <row r="255" spans="1:11" ht="15.75">
      <c r="A255" s="81">
        <v>250</v>
      </c>
      <c r="B255" s="202" t="s">
        <v>1729</v>
      </c>
      <c r="C255" s="59" t="s">
        <v>1765</v>
      </c>
      <c r="D255" s="202">
        <v>10</v>
      </c>
      <c r="E255" s="202">
        <v>4.6900000000000004</v>
      </c>
      <c r="F255" s="211" t="s">
        <v>1369</v>
      </c>
      <c r="G255" s="81">
        <v>210</v>
      </c>
      <c r="H255" s="137">
        <v>74</v>
      </c>
      <c r="I255" s="81">
        <v>75</v>
      </c>
      <c r="J255" s="366">
        <f t="shared" si="4"/>
        <v>1280.2</v>
      </c>
      <c r="K255" s="81" t="s">
        <v>1355</v>
      </c>
    </row>
    <row r="256" spans="1:11" ht="15.75">
      <c r="A256" s="81">
        <v>251</v>
      </c>
      <c r="B256" s="202" t="s">
        <v>1729</v>
      </c>
      <c r="C256" s="59" t="s">
        <v>1766</v>
      </c>
      <c r="D256" s="202">
        <v>10</v>
      </c>
      <c r="E256" s="202">
        <v>5.931</v>
      </c>
      <c r="F256" s="211" t="s">
        <v>1741</v>
      </c>
      <c r="G256" s="81">
        <v>175</v>
      </c>
      <c r="H256" s="137">
        <v>42</v>
      </c>
      <c r="I256" s="81">
        <v>50</v>
      </c>
      <c r="J256" s="366">
        <f t="shared" si="4"/>
        <v>726.6</v>
      </c>
      <c r="K256" s="81" t="s">
        <v>1355</v>
      </c>
    </row>
    <row r="257" spans="1:11" ht="35.25" customHeight="1">
      <c r="A257" s="81">
        <v>252</v>
      </c>
      <c r="B257" s="202" t="s">
        <v>1729</v>
      </c>
      <c r="C257" s="59" t="s">
        <v>1767</v>
      </c>
      <c r="D257" s="202">
        <v>10</v>
      </c>
      <c r="E257" s="202">
        <v>11.22</v>
      </c>
      <c r="F257" s="59" t="s">
        <v>1768</v>
      </c>
      <c r="G257" s="81">
        <v>210</v>
      </c>
      <c r="H257" s="137">
        <v>52</v>
      </c>
      <c r="I257" s="81">
        <v>75</v>
      </c>
      <c r="J257" s="366">
        <f t="shared" si="4"/>
        <v>899.6</v>
      </c>
      <c r="K257" s="81" t="s">
        <v>1355</v>
      </c>
    </row>
    <row r="258" spans="1:11" ht="15.75">
      <c r="A258" s="81">
        <v>253</v>
      </c>
      <c r="B258" s="202" t="s">
        <v>1729</v>
      </c>
      <c r="C258" s="59" t="s">
        <v>1769</v>
      </c>
      <c r="D258" s="202">
        <v>10</v>
      </c>
      <c r="E258" s="202">
        <v>6.4429999999999996</v>
      </c>
      <c r="F258" s="211" t="s">
        <v>1731</v>
      </c>
      <c r="G258" s="81">
        <v>175</v>
      </c>
      <c r="H258" s="137">
        <v>127</v>
      </c>
      <c r="I258" s="81">
        <v>100</v>
      </c>
      <c r="J258" s="366">
        <f>1.73*D258*I258</f>
        <v>1730</v>
      </c>
      <c r="K258" s="81" t="s">
        <v>1355</v>
      </c>
    </row>
    <row r="259" spans="1:11" ht="33.75" customHeight="1">
      <c r="A259" s="81">
        <v>254</v>
      </c>
      <c r="B259" s="202" t="s">
        <v>1729</v>
      </c>
      <c r="C259" s="59" t="s">
        <v>1770</v>
      </c>
      <c r="D259" s="202">
        <v>10</v>
      </c>
      <c r="E259" s="202">
        <v>5.41</v>
      </c>
      <c r="F259" s="211" t="s">
        <v>1771</v>
      </c>
      <c r="G259" s="81">
        <v>175</v>
      </c>
      <c r="H259" s="137">
        <v>113</v>
      </c>
      <c r="I259" s="81">
        <v>50</v>
      </c>
      <c r="J259" s="366">
        <f>1.73*D259*I259</f>
        <v>865</v>
      </c>
      <c r="K259" s="81" t="s">
        <v>1355</v>
      </c>
    </row>
    <row r="260" spans="1:11" ht="38.25" customHeight="1">
      <c r="A260" s="81">
        <v>255</v>
      </c>
      <c r="B260" s="202" t="s">
        <v>1729</v>
      </c>
      <c r="C260" s="59" t="s">
        <v>1772</v>
      </c>
      <c r="D260" s="202">
        <v>10</v>
      </c>
      <c r="E260" s="202">
        <v>0.18</v>
      </c>
      <c r="F260" s="211" t="s">
        <v>1354</v>
      </c>
      <c r="G260" s="81">
        <v>175</v>
      </c>
      <c r="H260" s="137">
        <v>170</v>
      </c>
      <c r="I260" s="81">
        <v>50</v>
      </c>
      <c r="J260" s="366">
        <f>1.73*D260*I260</f>
        <v>865</v>
      </c>
      <c r="K260" s="81" t="s">
        <v>1355</v>
      </c>
    </row>
    <row r="261" spans="1:11" ht="35.25" customHeight="1">
      <c r="A261" s="81">
        <v>256</v>
      </c>
      <c r="B261" s="202" t="s">
        <v>1729</v>
      </c>
      <c r="C261" s="59" t="s">
        <v>1773</v>
      </c>
      <c r="D261" s="202">
        <v>10</v>
      </c>
      <c r="E261" s="202">
        <v>1.0229999999999999</v>
      </c>
      <c r="F261" s="211" t="s">
        <v>1354</v>
      </c>
      <c r="G261" s="81">
        <v>175</v>
      </c>
      <c r="H261" s="137">
        <v>85</v>
      </c>
      <c r="I261" s="81">
        <v>50</v>
      </c>
      <c r="J261" s="366">
        <f>1.73*D261*I261</f>
        <v>865</v>
      </c>
      <c r="K261" s="81" t="s">
        <v>1355</v>
      </c>
    </row>
    <row r="262" spans="1:11" ht="49.5" customHeight="1">
      <c r="A262" s="81">
        <v>257</v>
      </c>
      <c r="B262" s="202" t="s">
        <v>1729</v>
      </c>
      <c r="C262" s="59" t="s">
        <v>1774</v>
      </c>
      <c r="D262" s="202">
        <v>10</v>
      </c>
      <c r="E262" s="202">
        <v>10.192</v>
      </c>
      <c r="F262" s="211" t="s">
        <v>1775</v>
      </c>
      <c r="G262" s="81">
        <v>210</v>
      </c>
      <c r="H262" s="137">
        <v>58</v>
      </c>
      <c r="I262" s="81">
        <v>50</v>
      </c>
      <c r="J262" s="366">
        <f>1.73*D262*I262</f>
        <v>865</v>
      </c>
      <c r="K262" s="213" t="s">
        <v>1776</v>
      </c>
    </row>
    <row r="263" spans="1:11" ht="15.75">
      <c r="A263" s="81">
        <v>258</v>
      </c>
      <c r="B263" s="202" t="s">
        <v>1729</v>
      </c>
      <c r="C263" s="59" t="s">
        <v>1777</v>
      </c>
      <c r="D263" s="202">
        <v>10</v>
      </c>
      <c r="E263" s="202">
        <v>11.866</v>
      </c>
      <c r="F263" s="59" t="s">
        <v>1758</v>
      </c>
      <c r="G263" s="81">
        <v>175</v>
      </c>
      <c r="H263" s="137">
        <v>35</v>
      </c>
      <c r="I263" s="81">
        <v>50</v>
      </c>
      <c r="J263" s="366">
        <f t="shared" ref="J263:J324" si="5">1.73*D263*H263</f>
        <v>605.5</v>
      </c>
      <c r="K263" s="81" t="s">
        <v>1355</v>
      </c>
    </row>
    <row r="264" spans="1:11" ht="15.75">
      <c r="A264" s="81">
        <v>259</v>
      </c>
      <c r="B264" s="202" t="s">
        <v>1729</v>
      </c>
      <c r="C264" s="59" t="s">
        <v>1778</v>
      </c>
      <c r="D264" s="202">
        <v>10</v>
      </c>
      <c r="E264" s="202">
        <v>2.0209999999999999</v>
      </c>
      <c r="F264" s="211" t="s">
        <v>1354</v>
      </c>
      <c r="G264" s="81">
        <v>175</v>
      </c>
      <c r="H264" s="137">
        <v>35</v>
      </c>
      <c r="I264" s="81">
        <v>50</v>
      </c>
      <c r="J264" s="366">
        <f t="shared" si="5"/>
        <v>605.5</v>
      </c>
      <c r="K264" s="81" t="s">
        <v>1355</v>
      </c>
    </row>
    <row r="265" spans="1:11" ht="15.75">
      <c r="A265" s="81">
        <v>260</v>
      </c>
      <c r="B265" s="202" t="s">
        <v>1729</v>
      </c>
      <c r="C265" s="59" t="s">
        <v>1779</v>
      </c>
      <c r="D265" s="202">
        <v>10</v>
      </c>
      <c r="E265" s="202">
        <v>8.5969999999999995</v>
      </c>
      <c r="F265" s="211" t="s">
        <v>1731</v>
      </c>
      <c r="G265" s="81">
        <v>175</v>
      </c>
      <c r="H265" s="137">
        <v>35</v>
      </c>
      <c r="I265" s="81">
        <v>50</v>
      </c>
      <c r="J265" s="366">
        <f t="shared" si="5"/>
        <v>605.5</v>
      </c>
      <c r="K265" s="81" t="s">
        <v>1355</v>
      </c>
    </row>
    <row r="266" spans="1:11" ht="15.75">
      <c r="A266" s="81">
        <v>261</v>
      </c>
      <c r="B266" s="202" t="s">
        <v>1729</v>
      </c>
      <c r="C266" s="59" t="s">
        <v>1780</v>
      </c>
      <c r="D266" s="202">
        <v>10</v>
      </c>
      <c r="E266" s="202">
        <v>1.911</v>
      </c>
      <c r="F266" s="211" t="s">
        <v>1369</v>
      </c>
      <c r="G266" s="81">
        <v>210</v>
      </c>
      <c r="H266" s="137">
        <v>43</v>
      </c>
      <c r="I266" s="81">
        <v>50</v>
      </c>
      <c r="J266" s="366">
        <f t="shared" si="5"/>
        <v>743.9</v>
      </c>
      <c r="K266" s="81" t="s">
        <v>1355</v>
      </c>
    </row>
    <row r="267" spans="1:11" ht="40.5" customHeight="1">
      <c r="A267" s="81">
        <v>262</v>
      </c>
      <c r="B267" s="202" t="s">
        <v>1729</v>
      </c>
      <c r="C267" s="59" t="s">
        <v>1781</v>
      </c>
      <c r="D267" s="202">
        <v>10</v>
      </c>
      <c r="E267" s="202">
        <v>6.7069999999999999</v>
      </c>
      <c r="F267" s="59" t="s">
        <v>1782</v>
      </c>
      <c r="G267" s="81">
        <v>210</v>
      </c>
      <c r="H267" s="137">
        <v>58</v>
      </c>
      <c r="I267" s="81">
        <v>100</v>
      </c>
      <c r="J267" s="366">
        <f t="shared" si="5"/>
        <v>1003.4000000000001</v>
      </c>
      <c r="K267" s="81" t="s">
        <v>1355</v>
      </c>
    </row>
    <row r="268" spans="1:11" ht="15.75">
      <c r="A268" s="81">
        <v>263</v>
      </c>
      <c r="B268" s="202" t="s">
        <v>1729</v>
      </c>
      <c r="C268" s="59" t="s">
        <v>1783</v>
      </c>
      <c r="D268" s="202">
        <v>10</v>
      </c>
      <c r="E268" s="202">
        <v>7.3840000000000003</v>
      </c>
      <c r="F268" s="59" t="s">
        <v>1784</v>
      </c>
      <c r="G268" s="81">
        <v>175</v>
      </c>
      <c r="H268" s="137">
        <v>67</v>
      </c>
      <c r="I268" s="81">
        <v>50</v>
      </c>
      <c r="J268" s="366">
        <f>1.73*D268*I268</f>
        <v>865</v>
      </c>
      <c r="K268" s="81" t="s">
        <v>1355</v>
      </c>
    </row>
    <row r="269" spans="1:11" ht="15.75">
      <c r="A269" s="81">
        <v>264</v>
      </c>
      <c r="B269" s="202" t="s">
        <v>1729</v>
      </c>
      <c r="C269" s="59" t="s">
        <v>1785</v>
      </c>
      <c r="D269" s="202">
        <v>10</v>
      </c>
      <c r="E269" s="202">
        <v>2.585</v>
      </c>
      <c r="F269" s="211" t="s">
        <v>1369</v>
      </c>
      <c r="G269" s="81">
        <v>210</v>
      </c>
      <c r="H269" s="137">
        <v>58</v>
      </c>
      <c r="I269" s="81">
        <v>50</v>
      </c>
      <c r="J269" s="366">
        <f>1.73*D269*I269</f>
        <v>865</v>
      </c>
      <c r="K269" s="81" t="s">
        <v>1355</v>
      </c>
    </row>
    <row r="270" spans="1:11" ht="15.75">
      <c r="A270" s="81">
        <v>265</v>
      </c>
      <c r="B270" s="202" t="s">
        <v>1729</v>
      </c>
      <c r="C270" s="59" t="s">
        <v>1786</v>
      </c>
      <c r="D270" s="202">
        <v>10</v>
      </c>
      <c r="E270" s="202">
        <v>1.0069999999999999</v>
      </c>
      <c r="F270" s="211" t="s">
        <v>1354</v>
      </c>
      <c r="G270" s="81">
        <v>175</v>
      </c>
      <c r="H270" s="137">
        <v>73</v>
      </c>
      <c r="I270" s="81">
        <v>50</v>
      </c>
      <c r="J270" s="366">
        <f>1.73*D270*I270</f>
        <v>865</v>
      </c>
      <c r="K270" s="81" t="s">
        <v>1355</v>
      </c>
    </row>
    <row r="271" spans="1:11" ht="15.75">
      <c r="A271" s="81">
        <v>266</v>
      </c>
      <c r="B271" s="202" t="s">
        <v>1729</v>
      </c>
      <c r="C271" s="59" t="s">
        <v>1787</v>
      </c>
      <c r="D271" s="202">
        <v>10</v>
      </c>
      <c r="E271" s="202">
        <v>9.1359999999999992</v>
      </c>
      <c r="F271" s="211" t="s">
        <v>1354</v>
      </c>
      <c r="G271" s="81">
        <v>175</v>
      </c>
      <c r="H271" s="137">
        <v>84</v>
      </c>
      <c r="I271" s="81">
        <v>50</v>
      </c>
      <c r="J271" s="366">
        <f>1.73*D271*I271</f>
        <v>865</v>
      </c>
      <c r="K271" s="81" t="s">
        <v>1355</v>
      </c>
    </row>
    <row r="272" spans="1:11" ht="15.75">
      <c r="A272" s="81">
        <v>267</v>
      </c>
      <c r="B272" s="202" t="s">
        <v>1729</v>
      </c>
      <c r="C272" s="59" t="s">
        <v>1788</v>
      </c>
      <c r="D272" s="202">
        <v>10</v>
      </c>
      <c r="E272" s="202">
        <v>7.0000000000000007E-2</v>
      </c>
      <c r="F272" s="211" t="s">
        <v>185</v>
      </c>
      <c r="G272" s="81">
        <v>265</v>
      </c>
      <c r="H272" s="137">
        <v>240</v>
      </c>
      <c r="I272" s="81">
        <v>150</v>
      </c>
      <c r="J272" s="366">
        <f>1.73*D272*I272</f>
        <v>2595</v>
      </c>
      <c r="K272" s="81" t="s">
        <v>1355</v>
      </c>
    </row>
    <row r="273" spans="1:11" ht="37.5" customHeight="1">
      <c r="A273" s="81">
        <v>268</v>
      </c>
      <c r="B273" s="202" t="s">
        <v>1729</v>
      </c>
      <c r="C273" s="59" t="s">
        <v>1789</v>
      </c>
      <c r="D273" s="202">
        <v>10</v>
      </c>
      <c r="E273" s="202">
        <v>17.613</v>
      </c>
      <c r="F273" s="59" t="s">
        <v>1790</v>
      </c>
      <c r="G273" s="81">
        <v>210</v>
      </c>
      <c r="H273" s="137">
        <v>35</v>
      </c>
      <c r="I273" s="81">
        <v>50</v>
      </c>
      <c r="J273" s="366">
        <f t="shared" si="5"/>
        <v>605.5</v>
      </c>
      <c r="K273" s="81" t="s">
        <v>1355</v>
      </c>
    </row>
    <row r="274" spans="1:11" ht="54.75" customHeight="1">
      <c r="A274" s="81">
        <v>269</v>
      </c>
      <c r="B274" s="202" t="s">
        <v>1729</v>
      </c>
      <c r="C274" s="59" t="s">
        <v>1791</v>
      </c>
      <c r="D274" s="202">
        <v>10</v>
      </c>
      <c r="E274" s="202">
        <v>7.0979999999999999</v>
      </c>
      <c r="F274" s="59" t="s">
        <v>1792</v>
      </c>
      <c r="G274" s="81">
        <v>175</v>
      </c>
      <c r="H274" s="137">
        <v>35</v>
      </c>
      <c r="I274" s="81">
        <v>50</v>
      </c>
      <c r="J274" s="366">
        <f t="shared" si="5"/>
        <v>605.5</v>
      </c>
      <c r="K274" s="213" t="s">
        <v>1793</v>
      </c>
    </row>
    <row r="275" spans="1:11" ht="42" customHeight="1">
      <c r="A275" s="81">
        <v>270</v>
      </c>
      <c r="B275" s="202" t="s">
        <v>1729</v>
      </c>
      <c r="C275" s="59" t="s">
        <v>1794</v>
      </c>
      <c r="D275" s="202">
        <v>10</v>
      </c>
      <c r="E275" s="202">
        <v>2.6760000000000002</v>
      </c>
      <c r="F275" s="211" t="s">
        <v>1369</v>
      </c>
      <c r="G275" s="81">
        <v>210</v>
      </c>
      <c r="H275" s="137">
        <v>41</v>
      </c>
      <c r="I275" s="81">
        <v>50</v>
      </c>
      <c r="J275" s="366">
        <f t="shared" si="5"/>
        <v>709.30000000000007</v>
      </c>
      <c r="K275" s="81" t="s">
        <v>1355</v>
      </c>
    </row>
    <row r="276" spans="1:11" ht="53.25" customHeight="1">
      <c r="A276" s="81">
        <v>271</v>
      </c>
      <c r="B276" s="202" t="s">
        <v>1729</v>
      </c>
      <c r="C276" s="59" t="s">
        <v>1795</v>
      </c>
      <c r="D276" s="202">
        <v>10</v>
      </c>
      <c r="E276" s="202">
        <v>15.718999999999999</v>
      </c>
      <c r="F276" s="59" t="s">
        <v>1796</v>
      </c>
      <c r="G276" s="81">
        <v>175</v>
      </c>
      <c r="H276" s="137">
        <v>35</v>
      </c>
      <c r="I276" s="81">
        <v>50</v>
      </c>
      <c r="J276" s="366">
        <f t="shared" si="5"/>
        <v>605.5</v>
      </c>
      <c r="K276" s="213" t="s">
        <v>1797</v>
      </c>
    </row>
    <row r="277" spans="1:11" ht="39.75" customHeight="1">
      <c r="A277" s="81">
        <v>272</v>
      </c>
      <c r="B277" s="202" t="s">
        <v>1729</v>
      </c>
      <c r="C277" s="59" t="s">
        <v>1798</v>
      </c>
      <c r="D277" s="202">
        <v>10</v>
      </c>
      <c r="E277" s="202">
        <v>2.1640000000000001</v>
      </c>
      <c r="F277" s="59" t="s">
        <v>1796</v>
      </c>
      <c r="G277" s="81">
        <v>175</v>
      </c>
      <c r="H277" s="137">
        <v>35</v>
      </c>
      <c r="I277" s="81">
        <v>50</v>
      </c>
      <c r="J277" s="366">
        <f t="shared" si="5"/>
        <v>605.5</v>
      </c>
      <c r="K277" s="213" t="s">
        <v>1799</v>
      </c>
    </row>
    <row r="278" spans="1:11" ht="36" customHeight="1">
      <c r="A278" s="81">
        <v>273</v>
      </c>
      <c r="B278" s="202" t="s">
        <v>1729</v>
      </c>
      <c r="C278" s="59" t="s">
        <v>1800</v>
      </c>
      <c r="D278" s="202">
        <v>10</v>
      </c>
      <c r="E278" s="202">
        <v>2.8860000000000001</v>
      </c>
      <c r="F278" s="211" t="s">
        <v>1369</v>
      </c>
      <c r="G278" s="81">
        <v>210</v>
      </c>
      <c r="H278" s="137">
        <v>114</v>
      </c>
      <c r="I278" s="81">
        <v>100</v>
      </c>
      <c r="J278" s="366">
        <f>1.73*D278*I278</f>
        <v>1730</v>
      </c>
      <c r="K278" s="81" t="s">
        <v>1355</v>
      </c>
    </row>
    <row r="279" spans="1:11" ht="30" customHeight="1">
      <c r="A279" s="81">
        <v>274</v>
      </c>
      <c r="B279" s="202" t="s">
        <v>1729</v>
      </c>
      <c r="C279" s="59" t="s">
        <v>1801</v>
      </c>
      <c r="D279" s="202">
        <v>10</v>
      </c>
      <c r="E279" s="202">
        <v>4.4589999999999996</v>
      </c>
      <c r="F279" s="59" t="s">
        <v>1802</v>
      </c>
      <c r="G279" s="81">
        <v>175</v>
      </c>
      <c r="H279" s="137">
        <v>75</v>
      </c>
      <c r="I279" s="81">
        <v>100</v>
      </c>
      <c r="J279" s="366">
        <f t="shared" si="5"/>
        <v>1297.5</v>
      </c>
      <c r="K279" s="81" t="s">
        <v>1355</v>
      </c>
    </row>
    <row r="280" spans="1:11" ht="33.75" customHeight="1">
      <c r="A280" s="81">
        <v>275</v>
      </c>
      <c r="B280" s="202" t="s">
        <v>1729</v>
      </c>
      <c r="C280" s="59" t="s">
        <v>1803</v>
      </c>
      <c r="D280" s="202">
        <v>10</v>
      </c>
      <c r="E280" s="202">
        <v>5.9480000000000004</v>
      </c>
      <c r="F280" s="211" t="s">
        <v>1369</v>
      </c>
      <c r="G280" s="81">
        <v>210</v>
      </c>
      <c r="H280" s="137">
        <v>60</v>
      </c>
      <c r="I280" s="81">
        <v>100</v>
      </c>
      <c r="J280" s="366">
        <f t="shared" si="5"/>
        <v>1038</v>
      </c>
      <c r="K280" s="81" t="s">
        <v>1355</v>
      </c>
    </row>
    <row r="281" spans="1:11" ht="40.5" customHeight="1">
      <c r="A281" s="81">
        <v>276</v>
      </c>
      <c r="B281" s="202" t="s">
        <v>1729</v>
      </c>
      <c r="C281" s="59" t="s">
        <v>1804</v>
      </c>
      <c r="D281" s="202">
        <v>10</v>
      </c>
      <c r="E281" s="202">
        <v>2.08</v>
      </c>
      <c r="F281" s="59" t="s">
        <v>1369</v>
      </c>
      <c r="G281" s="81">
        <v>210</v>
      </c>
      <c r="H281" s="137">
        <v>114</v>
      </c>
      <c r="I281" s="81">
        <v>150</v>
      </c>
      <c r="J281" s="366">
        <f t="shared" si="5"/>
        <v>1972.2</v>
      </c>
      <c r="K281" s="81" t="s">
        <v>1355</v>
      </c>
    </row>
    <row r="282" spans="1:11" ht="35.25" customHeight="1">
      <c r="A282" s="81">
        <v>277</v>
      </c>
      <c r="B282" s="202" t="s">
        <v>1729</v>
      </c>
      <c r="C282" s="59" t="s">
        <v>1805</v>
      </c>
      <c r="D282" s="202">
        <v>10</v>
      </c>
      <c r="E282" s="202">
        <v>4.5419999999999998</v>
      </c>
      <c r="F282" s="211" t="s">
        <v>1369</v>
      </c>
      <c r="G282" s="81">
        <v>210</v>
      </c>
      <c r="H282" s="137">
        <v>166</v>
      </c>
      <c r="I282" s="81">
        <v>150</v>
      </c>
      <c r="J282" s="366">
        <f>1.73*D282*I282</f>
        <v>2595</v>
      </c>
      <c r="K282" s="81" t="s">
        <v>1355</v>
      </c>
    </row>
    <row r="283" spans="1:11" ht="40.5" customHeight="1">
      <c r="A283" s="81">
        <v>278</v>
      </c>
      <c r="B283" s="202" t="s">
        <v>1729</v>
      </c>
      <c r="C283" s="59" t="s">
        <v>1806</v>
      </c>
      <c r="D283" s="202">
        <v>10</v>
      </c>
      <c r="E283" s="202">
        <v>17.533999999999999</v>
      </c>
      <c r="F283" s="59" t="s">
        <v>1807</v>
      </c>
      <c r="G283" s="81">
        <v>210</v>
      </c>
      <c r="H283" s="137">
        <v>190</v>
      </c>
      <c r="I283" s="81">
        <v>200</v>
      </c>
      <c r="J283" s="366">
        <f t="shared" si="5"/>
        <v>3287</v>
      </c>
      <c r="K283" s="81" t="s">
        <v>1355</v>
      </c>
    </row>
    <row r="284" spans="1:11" ht="34.5" customHeight="1">
      <c r="A284" s="81">
        <v>279</v>
      </c>
      <c r="B284" s="202" t="s">
        <v>1729</v>
      </c>
      <c r="C284" s="59" t="s">
        <v>1808</v>
      </c>
      <c r="D284" s="202">
        <v>10</v>
      </c>
      <c r="E284" s="202">
        <v>5.1840000000000002</v>
      </c>
      <c r="F284" s="211" t="s">
        <v>1354</v>
      </c>
      <c r="G284" s="81">
        <v>175</v>
      </c>
      <c r="H284" s="137">
        <v>163</v>
      </c>
      <c r="I284" s="81">
        <v>150</v>
      </c>
      <c r="J284" s="366">
        <f>1.73*D284*I284</f>
        <v>2595</v>
      </c>
      <c r="K284" s="81" t="s">
        <v>1355</v>
      </c>
    </row>
    <row r="285" spans="1:11" ht="38.25" customHeight="1">
      <c r="A285" s="81">
        <v>280</v>
      </c>
      <c r="B285" s="202" t="s">
        <v>1729</v>
      </c>
      <c r="C285" s="59" t="s">
        <v>1809</v>
      </c>
      <c r="D285" s="202">
        <v>10</v>
      </c>
      <c r="E285" s="202">
        <v>22.164000000000001</v>
      </c>
      <c r="F285" s="59" t="s">
        <v>1741</v>
      </c>
      <c r="G285" s="81">
        <v>175</v>
      </c>
      <c r="H285" s="137">
        <v>163</v>
      </c>
      <c r="I285" s="81">
        <v>150</v>
      </c>
      <c r="J285" s="366">
        <f>1.73*D285*I285</f>
        <v>2595</v>
      </c>
      <c r="K285" s="81" t="s">
        <v>1355</v>
      </c>
    </row>
    <row r="286" spans="1:11" ht="43.5" customHeight="1">
      <c r="A286" s="81">
        <v>281</v>
      </c>
      <c r="B286" s="202" t="s">
        <v>1729</v>
      </c>
      <c r="C286" s="59" t="s">
        <v>1810</v>
      </c>
      <c r="D286" s="202">
        <v>10</v>
      </c>
      <c r="E286" s="202">
        <v>11.034000000000001</v>
      </c>
      <c r="F286" s="59" t="s">
        <v>1811</v>
      </c>
      <c r="G286" s="81">
        <v>175</v>
      </c>
      <c r="H286" s="137">
        <v>163</v>
      </c>
      <c r="I286" s="81">
        <v>150</v>
      </c>
      <c r="J286" s="366">
        <f>1.73*D286*I286</f>
        <v>2595</v>
      </c>
      <c r="K286" s="213" t="s">
        <v>1812</v>
      </c>
    </row>
    <row r="287" spans="1:11" ht="15.75">
      <c r="A287" s="81">
        <v>282</v>
      </c>
      <c r="B287" s="202" t="s">
        <v>1729</v>
      </c>
      <c r="C287" s="59" t="s">
        <v>1813</v>
      </c>
      <c r="D287" s="202">
        <v>10</v>
      </c>
      <c r="E287" s="202">
        <v>4.8739999999999997</v>
      </c>
      <c r="F287" s="211" t="s">
        <v>1814</v>
      </c>
      <c r="G287" s="81">
        <v>175</v>
      </c>
      <c r="H287" s="137">
        <v>100</v>
      </c>
      <c r="I287" s="81">
        <v>100</v>
      </c>
      <c r="J287" s="366">
        <f t="shared" si="5"/>
        <v>1730</v>
      </c>
      <c r="K287" s="81" t="s">
        <v>1355</v>
      </c>
    </row>
    <row r="288" spans="1:11" ht="39" customHeight="1">
      <c r="A288" s="81">
        <v>283</v>
      </c>
      <c r="B288" s="202" t="s">
        <v>1729</v>
      </c>
      <c r="C288" s="59" t="s">
        <v>1815</v>
      </c>
      <c r="D288" s="202">
        <v>10</v>
      </c>
      <c r="E288" s="202">
        <v>6.0129999999999999</v>
      </c>
      <c r="F288" s="211" t="s">
        <v>1814</v>
      </c>
      <c r="G288" s="81">
        <v>175</v>
      </c>
      <c r="H288" s="137">
        <v>127</v>
      </c>
      <c r="I288" s="81">
        <v>150</v>
      </c>
      <c r="J288" s="366">
        <f t="shared" si="5"/>
        <v>2197.1</v>
      </c>
      <c r="K288" s="81" t="s">
        <v>1355</v>
      </c>
    </row>
    <row r="289" spans="1:11" ht="31.5">
      <c r="A289" s="81">
        <v>284</v>
      </c>
      <c r="B289" s="202" t="s">
        <v>1729</v>
      </c>
      <c r="C289" s="59" t="s">
        <v>1816</v>
      </c>
      <c r="D289" s="202">
        <v>10</v>
      </c>
      <c r="E289" s="202">
        <v>5.6740000000000004</v>
      </c>
      <c r="F289" s="59" t="s">
        <v>1817</v>
      </c>
      <c r="G289" s="81">
        <v>175</v>
      </c>
      <c r="H289" s="137">
        <v>191</v>
      </c>
      <c r="I289" s="81">
        <v>150</v>
      </c>
      <c r="J289" s="366">
        <f>1.73*D289*I289</f>
        <v>2595</v>
      </c>
      <c r="K289" s="81" t="s">
        <v>1355</v>
      </c>
    </row>
    <row r="290" spans="1:11" ht="15.75">
      <c r="A290" s="81">
        <v>285</v>
      </c>
      <c r="B290" s="202" t="s">
        <v>1729</v>
      </c>
      <c r="C290" s="59" t="s">
        <v>1818</v>
      </c>
      <c r="D290" s="202">
        <v>6</v>
      </c>
      <c r="E290" s="202">
        <v>1.9279999999999999</v>
      </c>
      <c r="F290" s="211" t="s">
        <v>1819</v>
      </c>
      <c r="G290" s="81">
        <v>210</v>
      </c>
      <c r="H290" s="137">
        <v>170</v>
      </c>
      <c r="I290" s="81">
        <v>200</v>
      </c>
      <c r="J290" s="366">
        <f t="shared" si="5"/>
        <v>1764.6</v>
      </c>
      <c r="K290" s="81" t="s">
        <v>1355</v>
      </c>
    </row>
    <row r="291" spans="1:11" ht="44.25" customHeight="1">
      <c r="A291" s="81">
        <v>286</v>
      </c>
      <c r="B291" s="203" t="s">
        <v>157</v>
      </c>
      <c r="C291" s="118" t="s">
        <v>1820</v>
      </c>
      <c r="D291" s="203">
        <v>10</v>
      </c>
      <c r="E291" s="203">
        <v>0.99</v>
      </c>
      <c r="F291" s="212" t="s">
        <v>1821</v>
      </c>
      <c r="G291" s="203">
        <v>355</v>
      </c>
      <c r="H291" s="332">
        <v>190</v>
      </c>
      <c r="I291" s="81">
        <v>200</v>
      </c>
      <c r="J291" s="366">
        <f t="shared" si="5"/>
        <v>3287</v>
      </c>
      <c r="K291" s="203" t="s">
        <v>1355</v>
      </c>
    </row>
    <row r="292" spans="1:11" ht="31.5">
      <c r="A292" s="81">
        <v>287</v>
      </c>
      <c r="B292" s="203" t="s">
        <v>157</v>
      </c>
      <c r="C292" s="118" t="s">
        <v>1822</v>
      </c>
      <c r="D292" s="81">
        <v>10</v>
      </c>
      <c r="E292" s="81">
        <v>0.94</v>
      </c>
      <c r="F292" s="219" t="s">
        <v>1821</v>
      </c>
      <c r="G292" s="81">
        <v>355</v>
      </c>
      <c r="H292" s="367">
        <v>253</v>
      </c>
      <c r="I292" s="81">
        <v>200</v>
      </c>
      <c r="J292" s="366">
        <f>1.73*D292*I292</f>
        <v>3460</v>
      </c>
      <c r="K292" s="203" t="s">
        <v>1355</v>
      </c>
    </row>
    <row r="293" spans="1:11" ht="39" customHeight="1">
      <c r="A293" s="81">
        <v>288</v>
      </c>
      <c r="B293" s="203" t="s">
        <v>157</v>
      </c>
      <c r="C293" s="221" t="s">
        <v>1823</v>
      </c>
      <c r="D293" s="81">
        <v>10</v>
      </c>
      <c r="E293" s="81">
        <v>0.33400000000000002</v>
      </c>
      <c r="F293" s="222" t="s">
        <v>1824</v>
      </c>
      <c r="G293" s="81">
        <v>240</v>
      </c>
      <c r="H293" s="137">
        <v>190</v>
      </c>
      <c r="I293" s="81">
        <v>200</v>
      </c>
      <c r="J293" s="366">
        <f t="shared" si="5"/>
        <v>3287</v>
      </c>
      <c r="K293" s="203" t="s">
        <v>1355</v>
      </c>
    </row>
    <row r="294" spans="1:11" ht="42.75" customHeight="1">
      <c r="A294" s="81">
        <v>289</v>
      </c>
      <c r="B294" s="203" t="s">
        <v>157</v>
      </c>
      <c r="C294" s="118" t="s">
        <v>1825</v>
      </c>
      <c r="D294" s="81">
        <v>10</v>
      </c>
      <c r="E294" s="81">
        <v>5.64</v>
      </c>
      <c r="F294" s="59" t="s">
        <v>1826</v>
      </c>
      <c r="G294" s="81" t="s">
        <v>1827</v>
      </c>
      <c r="H294" s="137">
        <v>285</v>
      </c>
      <c r="I294" s="81">
        <v>200</v>
      </c>
      <c r="J294" s="366">
        <f>1.73*D294*170</f>
        <v>2941</v>
      </c>
      <c r="K294" s="59" t="s">
        <v>1828</v>
      </c>
    </row>
    <row r="295" spans="1:11" ht="51" customHeight="1">
      <c r="A295" s="81">
        <v>290</v>
      </c>
      <c r="B295" s="203" t="s">
        <v>157</v>
      </c>
      <c r="C295" s="118" t="s">
        <v>1829</v>
      </c>
      <c r="D295" s="81">
        <v>10</v>
      </c>
      <c r="E295" s="81">
        <v>3.54</v>
      </c>
      <c r="F295" s="59" t="s">
        <v>1830</v>
      </c>
      <c r="G295" s="81" t="s">
        <v>1831</v>
      </c>
      <c r="H295" s="137">
        <v>285</v>
      </c>
      <c r="I295" s="81">
        <v>200</v>
      </c>
      <c r="J295" s="366">
        <f>1.73*D295*170</f>
        <v>2941</v>
      </c>
      <c r="K295" s="59" t="s">
        <v>1832</v>
      </c>
    </row>
    <row r="296" spans="1:11" ht="31.5">
      <c r="A296" s="81">
        <v>291</v>
      </c>
      <c r="B296" s="203" t="s">
        <v>157</v>
      </c>
      <c r="C296" s="118" t="s">
        <v>1833</v>
      </c>
      <c r="D296" s="81">
        <v>10</v>
      </c>
      <c r="E296" s="81">
        <v>1.1679999999999999</v>
      </c>
      <c r="F296" s="211" t="s">
        <v>1834</v>
      </c>
      <c r="G296" s="83">
        <v>275</v>
      </c>
      <c r="H296" s="137">
        <v>329</v>
      </c>
      <c r="I296" s="81">
        <v>300</v>
      </c>
      <c r="J296" s="366">
        <f>1.73*D296*G296</f>
        <v>4757.5</v>
      </c>
      <c r="K296" s="203" t="s">
        <v>1355</v>
      </c>
    </row>
    <row r="297" spans="1:11" ht="31.5">
      <c r="A297" s="81">
        <v>292</v>
      </c>
      <c r="B297" s="203" t="s">
        <v>157</v>
      </c>
      <c r="C297" s="118" t="s">
        <v>1835</v>
      </c>
      <c r="D297" s="81">
        <v>10</v>
      </c>
      <c r="E297" s="81">
        <v>1.08</v>
      </c>
      <c r="F297" s="211" t="s">
        <v>1834</v>
      </c>
      <c r="G297" s="83">
        <v>275</v>
      </c>
      <c r="H297" s="137">
        <v>237</v>
      </c>
      <c r="I297" s="81">
        <v>100</v>
      </c>
      <c r="J297" s="366">
        <f>1.73*D297*I297</f>
        <v>1730</v>
      </c>
      <c r="K297" s="203" t="s">
        <v>1355</v>
      </c>
    </row>
    <row r="298" spans="1:11" ht="31.5">
      <c r="A298" s="81">
        <v>293</v>
      </c>
      <c r="B298" s="203" t="s">
        <v>157</v>
      </c>
      <c r="C298" s="221" t="s">
        <v>1836</v>
      </c>
      <c r="D298" s="81">
        <v>10</v>
      </c>
      <c r="E298" s="81">
        <v>0.74399999999999999</v>
      </c>
      <c r="F298" s="211" t="s">
        <v>1824</v>
      </c>
      <c r="G298" s="83">
        <v>240</v>
      </c>
      <c r="H298" s="137">
        <v>285</v>
      </c>
      <c r="I298" s="81">
        <v>150</v>
      </c>
      <c r="J298" s="366">
        <f>1.73*D298*I298</f>
        <v>2595</v>
      </c>
      <c r="K298" s="203" t="s">
        <v>1355</v>
      </c>
    </row>
    <row r="299" spans="1:11" ht="15.75">
      <c r="A299" s="81">
        <v>294</v>
      </c>
      <c r="B299" s="203" t="s">
        <v>157</v>
      </c>
      <c r="C299" s="223" t="s">
        <v>1837</v>
      </c>
      <c r="D299" s="81">
        <v>10</v>
      </c>
      <c r="E299" s="81">
        <v>4.8280000000000003</v>
      </c>
      <c r="F299" s="211" t="s">
        <v>1821</v>
      </c>
      <c r="G299" s="81">
        <v>355</v>
      </c>
      <c r="H299" s="137">
        <v>368</v>
      </c>
      <c r="I299" s="81">
        <v>300</v>
      </c>
      <c r="J299" s="366">
        <f>1.73*D299*I299</f>
        <v>5190</v>
      </c>
      <c r="K299" s="81" t="s">
        <v>1355</v>
      </c>
    </row>
    <row r="300" spans="1:11" ht="31.5">
      <c r="A300" s="81">
        <v>295</v>
      </c>
      <c r="B300" s="203" t="s">
        <v>157</v>
      </c>
      <c r="C300" s="223" t="s">
        <v>1838</v>
      </c>
      <c r="D300" s="81">
        <v>10</v>
      </c>
      <c r="E300" s="81">
        <v>3.57</v>
      </c>
      <c r="F300" s="211" t="s">
        <v>1369</v>
      </c>
      <c r="G300" s="81">
        <v>215</v>
      </c>
      <c r="H300" s="137">
        <v>170</v>
      </c>
      <c r="I300" s="81">
        <v>200</v>
      </c>
      <c r="J300" s="366">
        <f t="shared" si="5"/>
        <v>2941</v>
      </c>
      <c r="K300" s="203" t="s">
        <v>1355</v>
      </c>
    </row>
    <row r="301" spans="1:11" ht="63" customHeight="1">
      <c r="A301" s="81">
        <v>296</v>
      </c>
      <c r="B301" s="203" t="s">
        <v>157</v>
      </c>
      <c r="C301" s="59" t="s">
        <v>1839</v>
      </c>
      <c r="D301" s="81">
        <v>10</v>
      </c>
      <c r="E301" s="81">
        <v>1.5</v>
      </c>
      <c r="F301" s="59" t="s">
        <v>1840</v>
      </c>
      <c r="G301" s="81" t="s">
        <v>1841</v>
      </c>
      <c r="H301" s="137">
        <v>141</v>
      </c>
      <c r="I301" s="81">
        <v>100</v>
      </c>
      <c r="J301" s="366">
        <f>1.73*D301*I301</f>
        <v>1730</v>
      </c>
      <c r="K301" s="59" t="s">
        <v>1842</v>
      </c>
    </row>
    <row r="302" spans="1:11" ht="31.5">
      <c r="A302" s="81">
        <v>297</v>
      </c>
      <c r="B302" s="203" t="s">
        <v>157</v>
      </c>
      <c r="C302" s="59" t="s">
        <v>1843</v>
      </c>
      <c r="D302" s="81">
        <v>10</v>
      </c>
      <c r="E302" s="81">
        <v>1.2</v>
      </c>
      <c r="F302" s="211" t="s">
        <v>1469</v>
      </c>
      <c r="G302" s="81">
        <v>240</v>
      </c>
      <c r="H302" s="137">
        <v>237</v>
      </c>
      <c r="I302" s="81">
        <v>600</v>
      </c>
      <c r="J302" s="366">
        <f t="shared" si="5"/>
        <v>4100.1000000000004</v>
      </c>
      <c r="K302" s="203" t="s">
        <v>1355</v>
      </c>
    </row>
    <row r="303" spans="1:11" ht="31.5">
      <c r="A303" s="81">
        <v>298</v>
      </c>
      <c r="B303" s="203" t="s">
        <v>157</v>
      </c>
      <c r="C303" s="59" t="s">
        <v>1844</v>
      </c>
      <c r="D303" s="81">
        <v>10</v>
      </c>
      <c r="E303" s="81">
        <v>1.5</v>
      </c>
      <c r="F303" s="211" t="s">
        <v>1845</v>
      </c>
      <c r="G303" s="81">
        <v>240</v>
      </c>
      <c r="H303" s="137">
        <v>237</v>
      </c>
      <c r="I303" s="81">
        <v>300</v>
      </c>
      <c r="J303" s="366">
        <f t="shared" si="5"/>
        <v>4100.1000000000004</v>
      </c>
      <c r="K303" s="203" t="s">
        <v>1355</v>
      </c>
    </row>
    <row r="304" spans="1:11" ht="31.5">
      <c r="A304" s="81">
        <v>299</v>
      </c>
      <c r="B304" s="203" t="s">
        <v>157</v>
      </c>
      <c r="C304" s="59" t="s">
        <v>1846</v>
      </c>
      <c r="D304" s="81">
        <v>10</v>
      </c>
      <c r="E304" s="81">
        <v>0.47</v>
      </c>
      <c r="F304" s="211" t="s">
        <v>1847</v>
      </c>
      <c r="G304" s="81">
        <v>355</v>
      </c>
      <c r="H304" s="137">
        <v>294</v>
      </c>
      <c r="I304" s="81">
        <v>400</v>
      </c>
      <c r="J304" s="366">
        <f t="shared" si="5"/>
        <v>5086.2</v>
      </c>
      <c r="K304" s="203" t="s">
        <v>1355</v>
      </c>
    </row>
    <row r="305" spans="1:11" ht="31.5">
      <c r="A305" s="81">
        <v>300</v>
      </c>
      <c r="B305" s="203" t="s">
        <v>157</v>
      </c>
      <c r="C305" s="59" t="s">
        <v>1848</v>
      </c>
      <c r="D305" s="81">
        <v>10</v>
      </c>
      <c r="E305" s="81">
        <v>0.05</v>
      </c>
      <c r="F305" s="211" t="s">
        <v>1824</v>
      </c>
      <c r="G305" s="81">
        <v>240</v>
      </c>
      <c r="H305" s="137">
        <v>348</v>
      </c>
      <c r="I305" s="81">
        <v>300</v>
      </c>
      <c r="J305" s="366">
        <f>1.73*D305*G305</f>
        <v>4152</v>
      </c>
      <c r="K305" s="203" t="s">
        <v>1355</v>
      </c>
    </row>
    <row r="306" spans="1:11" ht="78.75" customHeight="1">
      <c r="A306" s="81">
        <v>301</v>
      </c>
      <c r="B306" s="203" t="s">
        <v>157</v>
      </c>
      <c r="C306" s="59" t="s">
        <v>1849</v>
      </c>
      <c r="D306" s="81">
        <v>10</v>
      </c>
      <c r="E306" s="81">
        <v>4.8600000000000003</v>
      </c>
      <c r="F306" s="59" t="s">
        <v>1850</v>
      </c>
      <c r="G306" s="81" t="s">
        <v>1851</v>
      </c>
      <c r="H306" s="137">
        <v>234</v>
      </c>
      <c r="I306" s="81">
        <v>600</v>
      </c>
      <c r="J306" s="366">
        <f>1.73*D306*175</f>
        <v>3027.5</v>
      </c>
      <c r="K306" s="59" t="s">
        <v>1852</v>
      </c>
    </row>
    <row r="307" spans="1:11" ht="31.5">
      <c r="A307" s="81">
        <v>302</v>
      </c>
      <c r="B307" s="203" t="s">
        <v>157</v>
      </c>
      <c r="C307" s="223" t="s">
        <v>1853</v>
      </c>
      <c r="D307" s="81">
        <v>10</v>
      </c>
      <c r="E307" s="81">
        <v>1.1870000000000001</v>
      </c>
      <c r="F307" s="211" t="s">
        <v>1854</v>
      </c>
      <c r="G307" s="81">
        <v>240</v>
      </c>
      <c r="H307" s="137">
        <v>285</v>
      </c>
      <c r="I307" s="81">
        <v>400</v>
      </c>
      <c r="J307" s="366">
        <f>1.73*D307*G307</f>
        <v>4152</v>
      </c>
      <c r="K307" s="212" t="s">
        <v>1355</v>
      </c>
    </row>
    <row r="308" spans="1:11" ht="31.5">
      <c r="A308" s="81">
        <v>303</v>
      </c>
      <c r="B308" s="203" t="s">
        <v>157</v>
      </c>
      <c r="C308" s="223" t="s">
        <v>1855</v>
      </c>
      <c r="D308" s="81">
        <v>10</v>
      </c>
      <c r="E308" s="81">
        <v>2.7240000000000002</v>
      </c>
      <c r="F308" s="211" t="s">
        <v>1821</v>
      </c>
      <c r="G308" s="81">
        <v>355</v>
      </c>
      <c r="H308" s="137">
        <v>475</v>
      </c>
      <c r="I308" s="81">
        <v>400</v>
      </c>
      <c r="J308" s="366">
        <f>1.73*D308*G308</f>
        <v>6141.5</v>
      </c>
      <c r="K308" s="212" t="s">
        <v>1355</v>
      </c>
    </row>
    <row r="309" spans="1:11" ht="31.5">
      <c r="A309" s="81">
        <v>304</v>
      </c>
      <c r="B309" s="203" t="s">
        <v>157</v>
      </c>
      <c r="C309" s="223" t="s">
        <v>1856</v>
      </c>
      <c r="D309" s="81">
        <v>10</v>
      </c>
      <c r="E309" s="81">
        <v>1.2470000000000001</v>
      </c>
      <c r="F309" s="211" t="s">
        <v>1857</v>
      </c>
      <c r="G309" s="81">
        <v>275</v>
      </c>
      <c r="H309" s="137">
        <v>237</v>
      </c>
      <c r="I309" s="81">
        <v>300</v>
      </c>
      <c r="J309" s="366">
        <f>1.73*D309*I309</f>
        <v>5190</v>
      </c>
      <c r="K309" s="59" t="s">
        <v>1858</v>
      </c>
    </row>
    <row r="310" spans="1:11" ht="31.5">
      <c r="A310" s="81">
        <v>305</v>
      </c>
      <c r="B310" s="203" t="s">
        <v>157</v>
      </c>
      <c r="C310" s="223" t="s">
        <v>1859</v>
      </c>
      <c r="D310" s="81">
        <v>10</v>
      </c>
      <c r="E310" s="81">
        <v>0.7</v>
      </c>
      <c r="F310" s="211" t="s">
        <v>1446</v>
      </c>
      <c r="G310" s="81">
        <v>205</v>
      </c>
      <c r="H310" s="137">
        <v>190</v>
      </c>
      <c r="I310" s="81">
        <v>400</v>
      </c>
      <c r="J310" s="366">
        <f t="shared" si="5"/>
        <v>3287</v>
      </c>
      <c r="K310" s="203" t="s">
        <v>1355</v>
      </c>
    </row>
    <row r="311" spans="1:11" ht="31.5">
      <c r="A311" s="81">
        <v>306</v>
      </c>
      <c r="B311" s="203" t="s">
        <v>157</v>
      </c>
      <c r="C311" s="223" t="s">
        <v>1860</v>
      </c>
      <c r="D311" s="81">
        <v>10</v>
      </c>
      <c r="E311" s="81">
        <v>0.79</v>
      </c>
      <c r="F311" s="211" t="s">
        <v>1847</v>
      </c>
      <c r="G311" s="81">
        <v>355</v>
      </c>
      <c r="H311" s="137">
        <v>434</v>
      </c>
      <c r="I311" s="81">
        <v>300</v>
      </c>
      <c r="J311" s="366">
        <f>1.73*D311*I311</f>
        <v>5190</v>
      </c>
      <c r="K311" s="203" t="s">
        <v>1355</v>
      </c>
    </row>
    <row r="312" spans="1:11" ht="63" customHeight="1">
      <c r="A312" s="81">
        <v>307</v>
      </c>
      <c r="B312" s="203" t="s">
        <v>157</v>
      </c>
      <c r="C312" s="59" t="s">
        <v>1861</v>
      </c>
      <c r="D312" s="81">
        <v>10</v>
      </c>
      <c r="E312" s="81">
        <v>0.14000000000000001</v>
      </c>
      <c r="F312" s="59" t="s">
        <v>1862</v>
      </c>
      <c r="G312" s="81" t="s">
        <v>1863</v>
      </c>
      <c r="H312" s="137">
        <v>234</v>
      </c>
      <c r="I312" s="81">
        <v>400</v>
      </c>
      <c r="J312" s="366">
        <f>1.73*D312*170</f>
        <v>2941</v>
      </c>
      <c r="K312" s="59" t="s">
        <v>1864</v>
      </c>
    </row>
    <row r="313" spans="1:11" ht="31.5">
      <c r="A313" s="81">
        <v>308</v>
      </c>
      <c r="B313" s="203" t="s">
        <v>157</v>
      </c>
      <c r="C313" s="223" t="s">
        <v>1865</v>
      </c>
      <c r="D313" s="81">
        <v>10</v>
      </c>
      <c r="E313" s="81">
        <v>1.2</v>
      </c>
      <c r="F313" s="211" t="s">
        <v>1469</v>
      </c>
      <c r="G313" s="81">
        <v>240</v>
      </c>
      <c r="H313" s="137">
        <v>190</v>
      </c>
      <c r="I313" s="81">
        <v>400</v>
      </c>
      <c r="J313" s="366">
        <f t="shared" si="5"/>
        <v>3287</v>
      </c>
      <c r="K313" s="203" t="s">
        <v>1355</v>
      </c>
    </row>
    <row r="314" spans="1:11" ht="31.5">
      <c r="A314" s="81">
        <v>309</v>
      </c>
      <c r="B314" s="203" t="s">
        <v>157</v>
      </c>
      <c r="C314" s="223" t="s">
        <v>1866</v>
      </c>
      <c r="D314" s="81">
        <v>10</v>
      </c>
      <c r="E314" s="81">
        <v>1.42</v>
      </c>
      <c r="F314" s="211" t="s">
        <v>1527</v>
      </c>
      <c r="G314" s="81">
        <v>275</v>
      </c>
      <c r="H314" s="137">
        <v>316</v>
      </c>
      <c r="I314" s="81">
        <v>300</v>
      </c>
      <c r="J314" s="366">
        <f>1.73*D314*G314</f>
        <v>4757.5</v>
      </c>
      <c r="K314" s="203" t="s">
        <v>1355</v>
      </c>
    </row>
    <row r="315" spans="1:11" ht="31.5">
      <c r="A315" s="81">
        <v>310</v>
      </c>
      <c r="B315" s="203" t="s">
        <v>157</v>
      </c>
      <c r="C315" s="223" t="s">
        <v>1867</v>
      </c>
      <c r="D315" s="81">
        <v>10</v>
      </c>
      <c r="E315" s="81">
        <v>1.2050000000000001</v>
      </c>
      <c r="F315" s="211" t="s">
        <v>1868</v>
      </c>
      <c r="G315" s="81">
        <v>275</v>
      </c>
      <c r="H315" s="137">
        <v>237</v>
      </c>
      <c r="I315" s="81">
        <v>400</v>
      </c>
      <c r="J315" s="366">
        <f t="shared" si="5"/>
        <v>4100.1000000000004</v>
      </c>
      <c r="K315" s="203" t="s">
        <v>1355</v>
      </c>
    </row>
    <row r="316" spans="1:11" ht="31.5">
      <c r="A316" s="81">
        <v>311</v>
      </c>
      <c r="B316" s="203" t="s">
        <v>157</v>
      </c>
      <c r="C316" s="223" t="s">
        <v>1869</v>
      </c>
      <c r="D316" s="81">
        <v>10</v>
      </c>
      <c r="E316" s="81">
        <v>0.61499999999999999</v>
      </c>
      <c r="F316" s="211" t="s">
        <v>1469</v>
      </c>
      <c r="G316" s="81">
        <v>240</v>
      </c>
      <c r="H316" s="137">
        <v>142</v>
      </c>
      <c r="I316" s="81">
        <v>300</v>
      </c>
      <c r="J316" s="366">
        <f t="shared" si="5"/>
        <v>2456.6</v>
      </c>
      <c r="K316" s="203" t="s">
        <v>1355</v>
      </c>
    </row>
    <row r="317" spans="1:11" ht="63" customHeight="1">
      <c r="A317" s="81">
        <v>312</v>
      </c>
      <c r="B317" s="203" t="s">
        <v>157</v>
      </c>
      <c r="C317" s="59" t="s">
        <v>1870</v>
      </c>
      <c r="D317" s="81">
        <v>10</v>
      </c>
      <c r="E317" s="81">
        <v>2.88</v>
      </c>
      <c r="F317" s="59" t="s">
        <v>1871</v>
      </c>
      <c r="G317" s="81" t="s">
        <v>1872</v>
      </c>
      <c r="H317" s="137">
        <v>251</v>
      </c>
      <c r="I317" s="81">
        <v>600</v>
      </c>
      <c r="J317" s="366">
        <f>1.73*D317*175</f>
        <v>3027.5</v>
      </c>
      <c r="K317" s="59" t="s">
        <v>1873</v>
      </c>
    </row>
    <row r="318" spans="1:11" ht="31.5">
      <c r="A318" s="81">
        <v>313</v>
      </c>
      <c r="B318" s="203" t="s">
        <v>157</v>
      </c>
      <c r="C318" s="223" t="s">
        <v>1874</v>
      </c>
      <c r="D318" s="81">
        <v>10</v>
      </c>
      <c r="E318" s="81">
        <v>1.1100000000000001</v>
      </c>
      <c r="F318" s="211" t="s">
        <v>1527</v>
      </c>
      <c r="G318" s="81">
        <v>275</v>
      </c>
      <c r="H318" s="137">
        <v>261</v>
      </c>
      <c r="I318" s="81">
        <v>300</v>
      </c>
      <c r="J318" s="366">
        <f t="shared" si="5"/>
        <v>4515.3</v>
      </c>
      <c r="K318" s="203" t="s">
        <v>1355</v>
      </c>
    </row>
    <row r="319" spans="1:11" ht="31.5">
      <c r="A319" s="81">
        <v>314</v>
      </c>
      <c r="B319" s="203" t="s">
        <v>157</v>
      </c>
      <c r="C319" s="223" t="s">
        <v>1875</v>
      </c>
      <c r="D319" s="81">
        <v>10</v>
      </c>
      <c r="E319" s="81">
        <v>1.5</v>
      </c>
      <c r="F319" s="211" t="s">
        <v>1845</v>
      </c>
      <c r="G319" s="81">
        <v>240</v>
      </c>
      <c r="H319" s="137">
        <v>259</v>
      </c>
      <c r="I319" s="81">
        <v>400</v>
      </c>
      <c r="J319" s="366">
        <f t="shared" si="5"/>
        <v>4480.7</v>
      </c>
      <c r="K319" s="203" t="s">
        <v>1355</v>
      </c>
    </row>
    <row r="320" spans="1:11" ht="31.5">
      <c r="A320" s="81">
        <v>315</v>
      </c>
      <c r="B320" s="203" t="s">
        <v>157</v>
      </c>
      <c r="C320" s="223" t="s">
        <v>1876</v>
      </c>
      <c r="D320" s="81">
        <v>10</v>
      </c>
      <c r="E320" s="81">
        <v>2.3359999999999999</v>
      </c>
      <c r="F320" s="211" t="s">
        <v>1821</v>
      </c>
      <c r="G320" s="81">
        <v>355</v>
      </c>
      <c r="H320" s="137">
        <v>459</v>
      </c>
      <c r="I320" s="81">
        <v>300</v>
      </c>
      <c r="J320" s="366">
        <f>1.73*D320*I320</f>
        <v>5190</v>
      </c>
      <c r="K320" s="203" t="s">
        <v>1355</v>
      </c>
    </row>
    <row r="321" spans="1:11" ht="47.25" customHeight="1">
      <c r="A321" s="81">
        <v>316</v>
      </c>
      <c r="B321" s="203" t="s">
        <v>157</v>
      </c>
      <c r="C321" s="59" t="s">
        <v>1877</v>
      </c>
      <c r="D321" s="81">
        <v>10</v>
      </c>
      <c r="E321" s="81">
        <v>3.0750000000000002</v>
      </c>
      <c r="F321" s="211" t="s">
        <v>1802</v>
      </c>
      <c r="G321" s="81" t="s">
        <v>1401</v>
      </c>
      <c r="H321" s="137">
        <v>255</v>
      </c>
      <c r="I321" s="81">
        <v>300</v>
      </c>
      <c r="J321" s="366">
        <f>1.73*D321*175</f>
        <v>3027.5</v>
      </c>
      <c r="K321" s="59" t="s">
        <v>1878</v>
      </c>
    </row>
    <row r="322" spans="1:11" ht="15.75">
      <c r="A322" s="81">
        <v>317</v>
      </c>
      <c r="B322" s="203" t="s">
        <v>157</v>
      </c>
      <c r="C322" s="223" t="s">
        <v>1879</v>
      </c>
      <c r="D322" s="81">
        <v>10</v>
      </c>
      <c r="E322" s="81">
        <v>2.7</v>
      </c>
      <c r="F322" s="211" t="s">
        <v>1821</v>
      </c>
      <c r="G322" s="81">
        <v>355</v>
      </c>
      <c r="H322" s="137">
        <v>255</v>
      </c>
      <c r="I322" s="81">
        <v>300</v>
      </c>
      <c r="J322" s="366">
        <f t="shared" si="5"/>
        <v>4411.5</v>
      </c>
      <c r="K322" s="203" t="s">
        <v>1355</v>
      </c>
    </row>
    <row r="323" spans="1:11" ht="15.75">
      <c r="A323" s="81">
        <v>318</v>
      </c>
      <c r="B323" s="203" t="s">
        <v>157</v>
      </c>
      <c r="C323" s="223" t="s">
        <v>1880</v>
      </c>
      <c r="D323" s="81">
        <v>10</v>
      </c>
      <c r="E323" s="81">
        <v>1.25</v>
      </c>
      <c r="F323" s="211" t="s">
        <v>1881</v>
      </c>
      <c r="G323" s="81">
        <v>275</v>
      </c>
      <c r="H323" s="137">
        <v>255</v>
      </c>
      <c r="I323" s="81">
        <v>300</v>
      </c>
      <c r="J323" s="366">
        <f t="shared" si="5"/>
        <v>4411.5</v>
      </c>
      <c r="K323" s="203" t="s">
        <v>1355</v>
      </c>
    </row>
    <row r="324" spans="1:11" ht="31.5">
      <c r="A324" s="81">
        <v>319</v>
      </c>
      <c r="B324" s="203" t="s">
        <v>157</v>
      </c>
      <c r="C324" s="223" t="s">
        <v>1882</v>
      </c>
      <c r="D324" s="81">
        <v>10</v>
      </c>
      <c r="E324" s="81">
        <v>1.77</v>
      </c>
      <c r="F324" s="211" t="s">
        <v>1821</v>
      </c>
      <c r="G324" s="81">
        <v>355</v>
      </c>
      <c r="H324" s="137">
        <v>340</v>
      </c>
      <c r="I324" s="81">
        <v>400</v>
      </c>
      <c r="J324" s="366">
        <f t="shared" si="5"/>
        <v>5882</v>
      </c>
      <c r="K324" s="203" t="s">
        <v>1355</v>
      </c>
    </row>
    <row r="325" spans="1:11" ht="31.5">
      <c r="A325" s="81">
        <v>320</v>
      </c>
      <c r="B325" s="203" t="s">
        <v>157</v>
      </c>
      <c r="C325" s="223" t="s">
        <v>1883</v>
      </c>
      <c r="D325" s="81">
        <v>10</v>
      </c>
      <c r="E325" s="81">
        <v>1.1000000000000001</v>
      </c>
      <c r="F325" s="211" t="s">
        <v>1527</v>
      </c>
      <c r="G325" s="81">
        <v>275</v>
      </c>
      <c r="H325" s="137">
        <v>340</v>
      </c>
      <c r="I325" s="81">
        <v>300</v>
      </c>
      <c r="J325" s="366">
        <f>1.73*D325*G325</f>
        <v>4757.5</v>
      </c>
      <c r="K325" s="203" t="s">
        <v>1355</v>
      </c>
    </row>
    <row r="326" spans="1:11" ht="15.75">
      <c r="A326" s="81">
        <v>321</v>
      </c>
      <c r="B326" s="203" t="s">
        <v>157</v>
      </c>
      <c r="C326" s="223" t="s">
        <v>1884</v>
      </c>
      <c r="D326" s="81">
        <v>10</v>
      </c>
      <c r="E326" s="81">
        <v>1.97</v>
      </c>
      <c r="F326" s="211" t="s">
        <v>1824</v>
      </c>
      <c r="G326" s="83">
        <v>240</v>
      </c>
      <c r="H326" s="137">
        <v>255</v>
      </c>
      <c r="I326" s="81">
        <v>300</v>
      </c>
      <c r="J326" s="366">
        <f>1.73*D326*G326</f>
        <v>4152</v>
      </c>
      <c r="K326" s="203" t="s">
        <v>1355</v>
      </c>
    </row>
    <row r="327" spans="1:11" ht="31.5">
      <c r="A327" s="81">
        <v>322</v>
      </c>
      <c r="B327" s="203" t="s">
        <v>157</v>
      </c>
      <c r="C327" s="223" t="s">
        <v>1885</v>
      </c>
      <c r="D327" s="81">
        <v>10</v>
      </c>
      <c r="E327" s="81">
        <v>2.2839999999999998</v>
      </c>
      <c r="F327" s="211" t="s">
        <v>1821</v>
      </c>
      <c r="G327" s="81">
        <v>355</v>
      </c>
      <c r="H327" s="137">
        <v>459</v>
      </c>
      <c r="I327" s="81">
        <v>300</v>
      </c>
      <c r="J327" s="366">
        <f>1.73*D327*I327</f>
        <v>5190</v>
      </c>
      <c r="K327" s="203" t="s">
        <v>1355</v>
      </c>
    </row>
    <row r="328" spans="1:11" ht="31.5">
      <c r="A328" s="81">
        <v>323</v>
      </c>
      <c r="B328" s="203" t="s">
        <v>157</v>
      </c>
      <c r="C328" s="223" t="s">
        <v>1886</v>
      </c>
      <c r="D328" s="81">
        <v>10</v>
      </c>
      <c r="E328" s="81">
        <v>1.98</v>
      </c>
      <c r="F328" s="211" t="s">
        <v>1887</v>
      </c>
      <c r="G328" s="81">
        <v>355</v>
      </c>
      <c r="H328" s="137">
        <v>452</v>
      </c>
      <c r="I328" s="81">
        <v>400</v>
      </c>
      <c r="J328" s="366">
        <f>1.73*D328*G328</f>
        <v>6141.5</v>
      </c>
      <c r="K328" s="203" t="s">
        <v>1355</v>
      </c>
    </row>
    <row r="329" spans="1:11" ht="31.5">
      <c r="A329" s="81">
        <v>324</v>
      </c>
      <c r="B329" s="203" t="s">
        <v>157</v>
      </c>
      <c r="C329" s="223" t="s">
        <v>1888</v>
      </c>
      <c r="D329" s="81">
        <v>10</v>
      </c>
      <c r="E329" s="81">
        <v>0.68</v>
      </c>
      <c r="F329" s="211" t="s">
        <v>1834</v>
      </c>
      <c r="G329" s="83">
        <v>275</v>
      </c>
      <c r="H329" s="137">
        <v>255</v>
      </c>
      <c r="I329" s="81">
        <v>200</v>
      </c>
      <c r="J329" s="366">
        <f>1.73*D329*I329</f>
        <v>3460</v>
      </c>
      <c r="K329" s="203" t="s">
        <v>1355</v>
      </c>
    </row>
    <row r="330" spans="1:11" ht="31.5">
      <c r="A330" s="81">
        <v>325</v>
      </c>
      <c r="B330" s="203" t="s">
        <v>157</v>
      </c>
      <c r="C330" s="223" t="s">
        <v>1889</v>
      </c>
      <c r="D330" s="81">
        <v>10</v>
      </c>
      <c r="E330" s="81">
        <v>0.41799999999999998</v>
      </c>
      <c r="F330" s="211" t="s">
        <v>1881</v>
      </c>
      <c r="G330" s="81">
        <v>275</v>
      </c>
      <c r="H330" s="137">
        <v>170</v>
      </c>
      <c r="I330" s="81">
        <v>300</v>
      </c>
      <c r="J330" s="366">
        <f t="shared" ref="J330:J390" si="6">1.73*D330*H330</f>
        <v>2941</v>
      </c>
      <c r="K330" s="203" t="s">
        <v>1355</v>
      </c>
    </row>
    <row r="331" spans="1:11" ht="31.5">
      <c r="A331" s="81">
        <v>326</v>
      </c>
      <c r="B331" s="203" t="s">
        <v>157</v>
      </c>
      <c r="C331" s="223" t="s">
        <v>1890</v>
      </c>
      <c r="D331" s="81">
        <v>10</v>
      </c>
      <c r="E331" s="81" t="s">
        <v>1891</v>
      </c>
      <c r="F331" s="211" t="s">
        <v>1821</v>
      </c>
      <c r="G331" s="81">
        <v>355</v>
      </c>
      <c r="H331" s="137">
        <v>382</v>
      </c>
      <c r="I331" s="81">
        <v>300</v>
      </c>
      <c r="J331" s="366">
        <f>1.73*D331*I331</f>
        <v>5190</v>
      </c>
      <c r="K331" s="203" t="s">
        <v>1355</v>
      </c>
    </row>
    <row r="332" spans="1:11" ht="31.5">
      <c r="A332" s="81">
        <v>327</v>
      </c>
      <c r="B332" s="203" t="s">
        <v>157</v>
      </c>
      <c r="C332" s="223" t="s">
        <v>1892</v>
      </c>
      <c r="D332" s="81">
        <v>10</v>
      </c>
      <c r="E332" s="81">
        <v>0.79</v>
      </c>
      <c r="F332" s="211" t="s">
        <v>1467</v>
      </c>
      <c r="G332" s="81">
        <v>355</v>
      </c>
      <c r="H332" s="137">
        <v>340</v>
      </c>
      <c r="I332" s="81">
        <v>300</v>
      </c>
      <c r="J332" s="366">
        <f>1.73*D332*I332</f>
        <v>5190</v>
      </c>
      <c r="K332" s="203" t="s">
        <v>1355</v>
      </c>
    </row>
    <row r="333" spans="1:11" ht="31.5">
      <c r="A333" s="81">
        <v>328</v>
      </c>
      <c r="B333" s="203" t="s">
        <v>157</v>
      </c>
      <c r="C333" s="223" t="s">
        <v>1893</v>
      </c>
      <c r="D333" s="81">
        <v>10</v>
      </c>
      <c r="E333" s="81">
        <v>1.1000000000000001</v>
      </c>
      <c r="F333" s="211" t="s">
        <v>1821</v>
      </c>
      <c r="G333" s="81">
        <v>355</v>
      </c>
      <c r="H333" s="137">
        <v>255</v>
      </c>
      <c r="I333" s="81">
        <v>300</v>
      </c>
      <c r="J333" s="366">
        <f t="shared" si="6"/>
        <v>4411.5</v>
      </c>
      <c r="K333" s="203" t="s">
        <v>1355</v>
      </c>
    </row>
    <row r="334" spans="1:11" ht="31.5">
      <c r="A334" s="81">
        <v>329</v>
      </c>
      <c r="B334" s="203" t="s">
        <v>157</v>
      </c>
      <c r="C334" s="223" t="s">
        <v>1894</v>
      </c>
      <c r="D334" s="81">
        <v>10</v>
      </c>
      <c r="E334" s="81">
        <v>1.99</v>
      </c>
      <c r="F334" s="211" t="s">
        <v>1887</v>
      </c>
      <c r="G334" s="81">
        <v>355</v>
      </c>
      <c r="H334" s="137">
        <v>452</v>
      </c>
      <c r="I334" s="81">
        <v>400</v>
      </c>
      <c r="J334" s="366">
        <f>1.73*D334*I334</f>
        <v>6920</v>
      </c>
      <c r="K334" s="203" t="s">
        <v>1355</v>
      </c>
    </row>
    <row r="335" spans="1:11" ht="31.5">
      <c r="A335" s="81">
        <v>330</v>
      </c>
      <c r="B335" s="203" t="s">
        <v>157</v>
      </c>
      <c r="C335" s="223" t="s">
        <v>1895</v>
      </c>
      <c r="D335" s="81">
        <v>10</v>
      </c>
      <c r="E335" s="81">
        <v>1.9330000000000001</v>
      </c>
      <c r="F335" s="211" t="s">
        <v>1369</v>
      </c>
      <c r="G335" s="81">
        <v>140</v>
      </c>
      <c r="H335" s="137">
        <v>197</v>
      </c>
      <c r="I335" s="81">
        <v>200</v>
      </c>
      <c r="J335" s="366">
        <f>1.73*D335*G335</f>
        <v>2422</v>
      </c>
      <c r="K335" s="203" t="s">
        <v>1355</v>
      </c>
    </row>
    <row r="336" spans="1:11" ht="47.25" customHeight="1">
      <c r="A336" s="81">
        <v>331</v>
      </c>
      <c r="B336" s="203" t="s">
        <v>157</v>
      </c>
      <c r="C336" s="223" t="s">
        <v>1896</v>
      </c>
      <c r="D336" s="81">
        <v>10</v>
      </c>
      <c r="E336" s="81">
        <v>2993</v>
      </c>
      <c r="F336" s="211" t="s">
        <v>1897</v>
      </c>
      <c r="G336" s="81" t="s">
        <v>1898</v>
      </c>
      <c r="H336" s="137">
        <v>170</v>
      </c>
      <c r="I336" s="81">
        <v>200</v>
      </c>
      <c r="J336" s="366">
        <f t="shared" si="6"/>
        <v>2941</v>
      </c>
      <c r="K336" s="59" t="s">
        <v>1899</v>
      </c>
    </row>
    <row r="337" spans="1:11" ht="31.5">
      <c r="A337" s="81">
        <v>332</v>
      </c>
      <c r="B337" s="203" t="s">
        <v>157</v>
      </c>
      <c r="C337" s="223" t="s">
        <v>1900</v>
      </c>
      <c r="D337" s="81">
        <v>10</v>
      </c>
      <c r="E337" s="81">
        <v>2.145</v>
      </c>
      <c r="F337" s="211" t="s">
        <v>1834</v>
      </c>
      <c r="G337" s="83">
        <v>275</v>
      </c>
      <c r="H337" s="137">
        <v>141</v>
      </c>
      <c r="I337" s="81">
        <v>100</v>
      </c>
      <c r="J337" s="366">
        <f t="shared" si="6"/>
        <v>2439.3000000000002</v>
      </c>
      <c r="K337" s="203" t="s">
        <v>1355</v>
      </c>
    </row>
    <row r="338" spans="1:11" ht="31.5">
      <c r="A338" s="81">
        <v>333</v>
      </c>
      <c r="B338" s="203" t="s">
        <v>157</v>
      </c>
      <c r="C338" s="223" t="s">
        <v>1901</v>
      </c>
      <c r="D338" s="81">
        <v>10</v>
      </c>
      <c r="E338" s="81">
        <v>1.98</v>
      </c>
      <c r="F338" s="211" t="s">
        <v>1887</v>
      </c>
      <c r="G338" s="81">
        <v>355</v>
      </c>
      <c r="H338" s="137">
        <v>425</v>
      </c>
      <c r="I338" s="81">
        <v>300</v>
      </c>
      <c r="J338" s="366">
        <f>1.73*D338*I338</f>
        <v>5190</v>
      </c>
      <c r="K338" s="203" t="s">
        <v>1355</v>
      </c>
    </row>
    <row r="339" spans="1:11" ht="31.5">
      <c r="A339" s="81">
        <v>334</v>
      </c>
      <c r="B339" s="203" t="s">
        <v>157</v>
      </c>
      <c r="C339" s="223" t="s">
        <v>1902</v>
      </c>
      <c r="D339" s="81">
        <v>10</v>
      </c>
      <c r="E339" s="81">
        <v>0.52500000000000002</v>
      </c>
      <c r="F339" s="211" t="s">
        <v>1834</v>
      </c>
      <c r="G339" s="83">
        <v>275</v>
      </c>
      <c r="H339" s="137">
        <v>340</v>
      </c>
      <c r="I339" s="81">
        <v>400</v>
      </c>
      <c r="J339" s="366">
        <f>1.73*D339*G339</f>
        <v>4757.5</v>
      </c>
      <c r="K339" s="203" t="s">
        <v>1355</v>
      </c>
    </row>
    <row r="340" spans="1:11" ht="31.5">
      <c r="A340" s="81">
        <v>335</v>
      </c>
      <c r="B340" s="203" t="s">
        <v>157</v>
      </c>
      <c r="C340" s="223" t="s">
        <v>1903</v>
      </c>
      <c r="D340" s="81">
        <v>10</v>
      </c>
      <c r="E340" s="81">
        <v>0.745</v>
      </c>
      <c r="F340" s="211" t="s">
        <v>1834</v>
      </c>
      <c r="G340" s="83">
        <v>275</v>
      </c>
      <c r="H340" s="137">
        <v>297</v>
      </c>
      <c r="I340" s="81">
        <v>300</v>
      </c>
      <c r="J340" s="366">
        <f>1.73*D340*G340</f>
        <v>4757.5</v>
      </c>
      <c r="K340" s="203" t="s">
        <v>1355</v>
      </c>
    </row>
    <row r="341" spans="1:11" ht="31.5">
      <c r="A341" s="81">
        <v>336</v>
      </c>
      <c r="B341" s="203" t="s">
        <v>157</v>
      </c>
      <c r="C341" s="223" t="s">
        <v>1904</v>
      </c>
      <c r="D341" s="81">
        <v>10</v>
      </c>
      <c r="E341" s="81">
        <v>1.98</v>
      </c>
      <c r="F341" s="211" t="s">
        <v>1887</v>
      </c>
      <c r="G341" s="81">
        <v>355</v>
      </c>
      <c r="H341" s="137">
        <v>453</v>
      </c>
      <c r="I341" s="81">
        <v>400</v>
      </c>
      <c r="J341" s="366">
        <f>1.73*D341*I341</f>
        <v>6920</v>
      </c>
      <c r="K341" s="203" t="s">
        <v>1355</v>
      </c>
    </row>
    <row r="342" spans="1:11" ht="31.5">
      <c r="A342" s="81">
        <v>337</v>
      </c>
      <c r="B342" s="203" t="s">
        <v>157</v>
      </c>
      <c r="C342" s="223" t="s">
        <v>1905</v>
      </c>
      <c r="D342" s="81">
        <v>10</v>
      </c>
      <c r="E342" s="81">
        <v>1.06</v>
      </c>
      <c r="F342" s="211" t="s">
        <v>1821</v>
      </c>
      <c r="G342" s="81">
        <v>355</v>
      </c>
      <c r="H342" s="137">
        <v>255</v>
      </c>
      <c r="I342" s="81">
        <v>300</v>
      </c>
      <c r="J342" s="366">
        <f t="shared" si="6"/>
        <v>4411.5</v>
      </c>
      <c r="K342" s="203" t="s">
        <v>1355</v>
      </c>
    </row>
    <row r="343" spans="1:11" ht="31.5">
      <c r="A343" s="81">
        <v>338</v>
      </c>
      <c r="B343" s="203" t="s">
        <v>157</v>
      </c>
      <c r="C343" s="223" t="s">
        <v>1906</v>
      </c>
      <c r="D343" s="81">
        <v>10</v>
      </c>
      <c r="E343" s="81">
        <v>0.91</v>
      </c>
      <c r="F343" s="211" t="s">
        <v>1847</v>
      </c>
      <c r="G343" s="81">
        <v>355</v>
      </c>
      <c r="H343" s="137">
        <v>340</v>
      </c>
      <c r="I343" s="81">
        <v>300</v>
      </c>
      <c r="J343" s="366">
        <f>1.73*D343*I343</f>
        <v>5190</v>
      </c>
      <c r="K343" s="203" t="s">
        <v>1355</v>
      </c>
    </row>
    <row r="344" spans="1:11" ht="31.5">
      <c r="A344" s="81">
        <v>339</v>
      </c>
      <c r="B344" s="203" t="s">
        <v>157</v>
      </c>
      <c r="C344" s="223" t="s">
        <v>1907</v>
      </c>
      <c r="D344" s="81">
        <v>10</v>
      </c>
      <c r="E344" s="81">
        <v>2.2400000000000002</v>
      </c>
      <c r="F344" s="211" t="s">
        <v>1821</v>
      </c>
      <c r="G344" s="81">
        <v>355</v>
      </c>
      <c r="H344" s="137">
        <v>297</v>
      </c>
      <c r="I344" s="81">
        <v>300</v>
      </c>
      <c r="J344" s="366">
        <f>1.73*D344*I344</f>
        <v>5190</v>
      </c>
      <c r="K344" s="203" t="s">
        <v>1355</v>
      </c>
    </row>
    <row r="345" spans="1:11" ht="31.5">
      <c r="A345" s="81">
        <v>340</v>
      </c>
      <c r="B345" s="203" t="s">
        <v>157</v>
      </c>
      <c r="C345" s="223" t="s">
        <v>1908</v>
      </c>
      <c r="D345" s="81">
        <v>10</v>
      </c>
      <c r="E345" s="81">
        <v>1.3</v>
      </c>
      <c r="F345" s="211" t="s">
        <v>1909</v>
      </c>
      <c r="G345" s="81">
        <v>205</v>
      </c>
      <c r="H345" s="137">
        <v>316</v>
      </c>
      <c r="I345" s="81">
        <v>400</v>
      </c>
      <c r="J345" s="366">
        <f>1.73*D345*G345</f>
        <v>3546.5</v>
      </c>
      <c r="K345" s="203" t="s">
        <v>1355</v>
      </c>
    </row>
    <row r="346" spans="1:11" ht="31.5">
      <c r="A346" s="81">
        <v>341</v>
      </c>
      <c r="B346" s="203" t="s">
        <v>157</v>
      </c>
      <c r="C346" s="223" t="s">
        <v>1910</v>
      </c>
      <c r="D346" s="81">
        <v>10</v>
      </c>
      <c r="E346" s="81">
        <v>0.315</v>
      </c>
      <c r="F346" s="211" t="s">
        <v>1911</v>
      </c>
      <c r="G346" s="81">
        <v>310</v>
      </c>
      <c r="H346" s="137">
        <v>316</v>
      </c>
      <c r="I346" s="81">
        <v>400</v>
      </c>
      <c r="J346" s="366">
        <f>1.73*D346*G346</f>
        <v>5363</v>
      </c>
      <c r="K346" s="203" t="s">
        <v>1355</v>
      </c>
    </row>
    <row r="347" spans="1:11" ht="31.5">
      <c r="A347" s="81">
        <v>342</v>
      </c>
      <c r="B347" s="203" t="s">
        <v>157</v>
      </c>
      <c r="C347" s="223" t="s">
        <v>1912</v>
      </c>
      <c r="D347" s="81">
        <v>10</v>
      </c>
      <c r="E347" s="81">
        <v>1.3</v>
      </c>
      <c r="F347" s="211" t="s">
        <v>1909</v>
      </c>
      <c r="G347" s="81">
        <v>205</v>
      </c>
      <c r="H347" s="137">
        <v>237</v>
      </c>
      <c r="I347" s="81">
        <v>400</v>
      </c>
      <c r="J347" s="366">
        <f t="shared" si="6"/>
        <v>4100.1000000000004</v>
      </c>
      <c r="K347" s="203" t="s">
        <v>1355</v>
      </c>
    </row>
    <row r="348" spans="1:11" ht="31.5">
      <c r="A348" s="81">
        <v>343</v>
      </c>
      <c r="B348" s="203" t="s">
        <v>157</v>
      </c>
      <c r="C348" s="223" t="s">
        <v>1913</v>
      </c>
      <c r="D348" s="81">
        <v>10</v>
      </c>
      <c r="E348" s="81">
        <v>0.25</v>
      </c>
      <c r="F348" s="211" t="s">
        <v>1914</v>
      </c>
      <c r="G348" s="81">
        <v>140</v>
      </c>
      <c r="H348" s="137">
        <v>133</v>
      </c>
      <c r="I348" s="81">
        <v>400</v>
      </c>
      <c r="J348" s="366">
        <f t="shared" si="6"/>
        <v>2300.9</v>
      </c>
      <c r="K348" s="203" t="s">
        <v>1355</v>
      </c>
    </row>
    <row r="349" spans="1:11" ht="31.5">
      <c r="A349" s="81">
        <v>344</v>
      </c>
      <c r="B349" s="203" t="s">
        <v>157</v>
      </c>
      <c r="C349" s="223" t="s">
        <v>1915</v>
      </c>
      <c r="D349" s="81">
        <v>10</v>
      </c>
      <c r="E349" s="81">
        <v>0.25</v>
      </c>
      <c r="F349" s="211" t="s">
        <v>1824</v>
      </c>
      <c r="G349" s="83">
        <v>240</v>
      </c>
      <c r="H349" s="137">
        <v>196</v>
      </c>
      <c r="I349" s="81">
        <v>400</v>
      </c>
      <c r="J349" s="366">
        <f t="shared" si="6"/>
        <v>3390.8</v>
      </c>
      <c r="K349" s="203" t="s">
        <v>1355</v>
      </c>
    </row>
    <row r="350" spans="1:11" ht="31.5">
      <c r="A350" s="81">
        <v>345</v>
      </c>
      <c r="B350" s="203" t="s">
        <v>157</v>
      </c>
      <c r="C350" s="223" t="s">
        <v>1916</v>
      </c>
      <c r="D350" s="81">
        <v>10</v>
      </c>
      <c r="E350" s="81">
        <v>0.50800000000000001</v>
      </c>
      <c r="F350" s="211" t="s">
        <v>1917</v>
      </c>
      <c r="G350" s="81">
        <v>205</v>
      </c>
      <c r="H350" s="137">
        <v>316</v>
      </c>
      <c r="I350" s="81">
        <v>400</v>
      </c>
      <c r="J350" s="366">
        <f>1.73*D350*G350</f>
        <v>3546.5</v>
      </c>
      <c r="K350" s="203" t="s">
        <v>1355</v>
      </c>
    </row>
    <row r="351" spans="1:11" ht="31.5">
      <c r="A351" s="81">
        <v>346</v>
      </c>
      <c r="B351" s="203" t="s">
        <v>157</v>
      </c>
      <c r="C351" s="223" t="s">
        <v>1918</v>
      </c>
      <c r="D351" s="81">
        <v>10</v>
      </c>
      <c r="E351" s="81">
        <v>0.13</v>
      </c>
      <c r="F351" s="211" t="s">
        <v>1824</v>
      </c>
      <c r="G351" s="83">
        <v>240</v>
      </c>
      <c r="H351" s="137">
        <v>38</v>
      </c>
      <c r="I351" s="81">
        <v>400</v>
      </c>
      <c r="J351" s="366">
        <f t="shared" si="6"/>
        <v>657.4</v>
      </c>
      <c r="K351" s="203" t="s">
        <v>1355</v>
      </c>
    </row>
    <row r="352" spans="1:11" ht="31.5">
      <c r="A352" s="81">
        <v>347</v>
      </c>
      <c r="B352" s="203" t="s">
        <v>157</v>
      </c>
      <c r="C352" s="223" t="s">
        <v>1919</v>
      </c>
      <c r="D352" s="81">
        <v>10</v>
      </c>
      <c r="E352" s="81">
        <v>0.79</v>
      </c>
      <c r="F352" s="211" t="s">
        <v>1917</v>
      </c>
      <c r="G352" s="81">
        <v>205</v>
      </c>
      <c r="H352" s="137">
        <v>237</v>
      </c>
      <c r="I352" s="81">
        <v>400</v>
      </c>
      <c r="J352" s="366">
        <f>1.73*D352*G352</f>
        <v>3546.5</v>
      </c>
      <c r="K352" s="203" t="s">
        <v>1355</v>
      </c>
    </row>
    <row r="353" spans="1:11" ht="31.5">
      <c r="A353" s="81">
        <v>348</v>
      </c>
      <c r="B353" s="203" t="s">
        <v>157</v>
      </c>
      <c r="C353" s="223" t="s">
        <v>1920</v>
      </c>
      <c r="D353" s="81">
        <v>10</v>
      </c>
      <c r="E353" s="81">
        <v>0.44</v>
      </c>
      <c r="F353" s="211" t="s">
        <v>1911</v>
      </c>
      <c r="G353" s="81">
        <v>310</v>
      </c>
      <c r="H353" s="137">
        <v>142</v>
      </c>
      <c r="I353" s="81">
        <v>100</v>
      </c>
      <c r="J353" s="366">
        <f>1.73*D353*I353</f>
        <v>1730</v>
      </c>
      <c r="K353" s="203" t="s">
        <v>1355</v>
      </c>
    </row>
    <row r="354" spans="1:11" ht="31.5">
      <c r="A354" s="81">
        <v>349</v>
      </c>
      <c r="B354" s="203" t="s">
        <v>157</v>
      </c>
      <c r="C354" s="223" t="s">
        <v>1921</v>
      </c>
      <c r="D354" s="81">
        <v>10</v>
      </c>
      <c r="E354" s="81">
        <v>1.5149999999999999</v>
      </c>
      <c r="F354" s="211" t="s">
        <v>1416</v>
      </c>
      <c r="G354" s="81">
        <v>165</v>
      </c>
      <c r="H354" s="137">
        <v>142</v>
      </c>
      <c r="I354" s="81">
        <v>150</v>
      </c>
      <c r="J354" s="366">
        <f t="shared" si="6"/>
        <v>2456.6</v>
      </c>
      <c r="K354" s="203" t="s">
        <v>1355</v>
      </c>
    </row>
    <row r="355" spans="1:11" ht="47.25">
      <c r="A355" s="81">
        <v>350</v>
      </c>
      <c r="B355" s="203" t="s">
        <v>157</v>
      </c>
      <c r="C355" s="223" t="s">
        <v>1922</v>
      </c>
      <c r="D355" s="81">
        <v>10</v>
      </c>
      <c r="E355" s="81">
        <v>1.1000000000000001</v>
      </c>
      <c r="F355" s="211" t="s">
        <v>1923</v>
      </c>
      <c r="G355" s="83">
        <v>310</v>
      </c>
      <c r="H355" s="137">
        <v>285</v>
      </c>
      <c r="I355" s="81">
        <v>300</v>
      </c>
      <c r="J355" s="366">
        <f t="shared" si="6"/>
        <v>4930.5</v>
      </c>
      <c r="K355" s="203" t="s">
        <v>1355</v>
      </c>
    </row>
    <row r="356" spans="1:11" ht="47.25">
      <c r="A356" s="81">
        <v>351</v>
      </c>
      <c r="B356" s="203" t="s">
        <v>157</v>
      </c>
      <c r="C356" s="223" t="s">
        <v>1924</v>
      </c>
      <c r="D356" s="81">
        <v>10</v>
      </c>
      <c r="E356" s="81">
        <v>1.1000000000000001</v>
      </c>
      <c r="F356" s="211" t="s">
        <v>1923</v>
      </c>
      <c r="G356" s="83">
        <v>310</v>
      </c>
      <c r="H356" s="137">
        <v>285</v>
      </c>
      <c r="I356" s="81">
        <v>300</v>
      </c>
      <c r="J356" s="366">
        <f t="shared" si="6"/>
        <v>4930.5</v>
      </c>
      <c r="K356" s="203" t="s">
        <v>1355</v>
      </c>
    </row>
    <row r="357" spans="1:11" ht="47.25">
      <c r="A357" s="81">
        <v>352</v>
      </c>
      <c r="B357" s="203" t="s">
        <v>157</v>
      </c>
      <c r="C357" s="223" t="s">
        <v>1925</v>
      </c>
      <c r="D357" s="81">
        <v>10</v>
      </c>
      <c r="E357" s="81">
        <v>0.44</v>
      </c>
      <c r="F357" s="211" t="s">
        <v>1911</v>
      </c>
      <c r="G357" s="81">
        <v>310</v>
      </c>
      <c r="H357" s="137">
        <v>285</v>
      </c>
      <c r="I357" s="81">
        <v>300</v>
      </c>
      <c r="J357" s="366">
        <f t="shared" si="6"/>
        <v>4930.5</v>
      </c>
      <c r="K357" s="203" t="s">
        <v>1355</v>
      </c>
    </row>
    <row r="358" spans="1:11" ht="31.5">
      <c r="A358" s="81">
        <v>353</v>
      </c>
      <c r="B358" s="203" t="s">
        <v>157</v>
      </c>
      <c r="C358" s="223" t="s">
        <v>1926</v>
      </c>
      <c r="D358" s="81">
        <v>10</v>
      </c>
      <c r="E358" s="81">
        <v>0.98499999999999999</v>
      </c>
      <c r="F358" s="211" t="s">
        <v>1917</v>
      </c>
      <c r="G358" s="81">
        <v>205</v>
      </c>
      <c r="H358" s="137">
        <v>253</v>
      </c>
      <c r="I358" s="81">
        <v>400</v>
      </c>
      <c r="J358" s="366">
        <f>1.73*D358*G358</f>
        <v>3546.5</v>
      </c>
      <c r="K358" s="203" t="s">
        <v>1355</v>
      </c>
    </row>
    <row r="359" spans="1:11" ht="31.5">
      <c r="A359" s="81">
        <v>354</v>
      </c>
      <c r="B359" s="203" t="s">
        <v>157</v>
      </c>
      <c r="C359" s="223" t="s">
        <v>1927</v>
      </c>
      <c r="D359" s="81">
        <v>10</v>
      </c>
      <c r="E359" s="81">
        <v>0.16900000000000001</v>
      </c>
      <c r="F359" s="211" t="s">
        <v>1923</v>
      </c>
      <c r="G359" s="83">
        <v>310</v>
      </c>
      <c r="H359" s="137">
        <v>212</v>
      </c>
      <c r="I359" s="81">
        <v>400</v>
      </c>
      <c r="J359" s="366">
        <f>1.73*D359*G359</f>
        <v>5363</v>
      </c>
      <c r="K359" s="203" t="s">
        <v>1355</v>
      </c>
    </row>
    <row r="360" spans="1:11" ht="31.5">
      <c r="A360" s="81">
        <v>355</v>
      </c>
      <c r="B360" s="203" t="s">
        <v>157</v>
      </c>
      <c r="C360" s="223" t="s">
        <v>1928</v>
      </c>
      <c r="D360" s="81">
        <v>10</v>
      </c>
      <c r="E360" s="81">
        <v>1.1200000000000001</v>
      </c>
      <c r="F360" s="211" t="s">
        <v>1527</v>
      </c>
      <c r="G360" s="81">
        <v>275</v>
      </c>
      <c r="H360" s="137">
        <v>221</v>
      </c>
      <c r="I360" s="81">
        <v>400</v>
      </c>
      <c r="J360" s="366">
        <f t="shared" si="6"/>
        <v>3823.3</v>
      </c>
      <c r="K360" s="203" t="s">
        <v>1355</v>
      </c>
    </row>
    <row r="361" spans="1:11" ht="31.5">
      <c r="A361" s="81">
        <v>356</v>
      </c>
      <c r="B361" s="203" t="s">
        <v>157</v>
      </c>
      <c r="C361" s="223" t="s">
        <v>1929</v>
      </c>
      <c r="D361" s="81">
        <v>10</v>
      </c>
      <c r="E361" s="81">
        <v>0.13200000000000001</v>
      </c>
      <c r="F361" s="211" t="s">
        <v>1821</v>
      </c>
      <c r="G361" s="81">
        <v>355</v>
      </c>
      <c r="H361" s="137">
        <v>105</v>
      </c>
      <c r="I361" s="81">
        <v>150</v>
      </c>
      <c r="J361" s="366">
        <f t="shared" si="6"/>
        <v>1816.5</v>
      </c>
      <c r="K361" s="203" t="s">
        <v>1355</v>
      </c>
    </row>
    <row r="362" spans="1:11" ht="31.5">
      <c r="A362" s="81">
        <v>357</v>
      </c>
      <c r="B362" s="203" t="s">
        <v>157</v>
      </c>
      <c r="C362" s="223" t="s">
        <v>1930</v>
      </c>
      <c r="D362" s="81">
        <v>10</v>
      </c>
      <c r="E362" s="81">
        <v>0.26700000000000002</v>
      </c>
      <c r="F362" s="211" t="s">
        <v>1824</v>
      </c>
      <c r="G362" s="83">
        <v>240</v>
      </c>
      <c r="H362" s="137">
        <v>105</v>
      </c>
      <c r="I362" s="81">
        <v>150</v>
      </c>
      <c r="J362" s="366">
        <f t="shared" si="6"/>
        <v>1816.5</v>
      </c>
      <c r="K362" s="203" t="s">
        <v>1355</v>
      </c>
    </row>
    <row r="363" spans="1:11" ht="31.5">
      <c r="A363" s="81">
        <v>358</v>
      </c>
      <c r="B363" s="203" t="s">
        <v>157</v>
      </c>
      <c r="C363" s="223" t="s">
        <v>1931</v>
      </c>
      <c r="D363" s="81">
        <v>10</v>
      </c>
      <c r="E363" s="81">
        <v>0.36</v>
      </c>
      <c r="F363" s="211" t="s">
        <v>1923</v>
      </c>
      <c r="G363" s="83">
        <v>310</v>
      </c>
      <c r="H363" s="137">
        <v>186</v>
      </c>
      <c r="I363" s="81">
        <v>200</v>
      </c>
      <c r="J363" s="366">
        <f t="shared" si="6"/>
        <v>3217.8</v>
      </c>
      <c r="K363" s="203" t="s">
        <v>1355</v>
      </c>
    </row>
    <row r="364" spans="1:11" ht="36" customHeight="1">
      <c r="A364" s="81">
        <v>359</v>
      </c>
      <c r="B364" s="203" t="s">
        <v>157</v>
      </c>
      <c r="C364" s="223" t="s">
        <v>1932</v>
      </c>
      <c r="D364" s="81">
        <v>10</v>
      </c>
      <c r="E364" s="81">
        <v>0.97</v>
      </c>
      <c r="F364" s="211" t="s">
        <v>1834</v>
      </c>
      <c r="G364" s="83">
        <v>275</v>
      </c>
      <c r="H364" s="137">
        <v>175</v>
      </c>
      <c r="I364" s="81">
        <v>200</v>
      </c>
      <c r="J364" s="366">
        <f t="shared" si="6"/>
        <v>3027.5</v>
      </c>
      <c r="K364" s="203" t="s">
        <v>1355</v>
      </c>
    </row>
    <row r="365" spans="1:11" ht="36.75" customHeight="1">
      <c r="A365" s="81">
        <v>360</v>
      </c>
      <c r="B365" s="203" t="s">
        <v>157</v>
      </c>
      <c r="C365" s="223" t="s">
        <v>1933</v>
      </c>
      <c r="D365" s="81">
        <v>10</v>
      </c>
      <c r="E365" s="81">
        <v>0.53</v>
      </c>
      <c r="F365" s="211" t="s">
        <v>1845</v>
      </c>
      <c r="G365" s="81">
        <v>240</v>
      </c>
      <c r="H365" s="137">
        <v>157</v>
      </c>
      <c r="I365" s="81">
        <v>150</v>
      </c>
      <c r="J365" s="366">
        <f t="shared" si="6"/>
        <v>2716.1</v>
      </c>
      <c r="K365" s="203" t="s">
        <v>1355</v>
      </c>
    </row>
    <row r="366" spans="1:11" ht="35.25" customHeight="1">
      <c r="A366" s="81">
        <v>361</v>
      </c>
      <c r="B366" s="203" t="s">
        <v>157</v>
      </c>
      <c r="C366" s="223" t="s">
        <v>1934</v>
      </c>
      <c r="D366" s="81">
        <v>10</v>
      </c>
      <c r="E366" s="81">
        <v>0.36</v>
      </c>
      <c r="F366" s="211" t="s">
        <v>1923</v>
      </c>
      <c r="G366" s="83">
        <v>310</v>
      </c>
      <c r="H366" s="137">
        <v>186</v>
      </c>
      <c r="I366" s="81">
        <v>200</v>
      </c>
      <c r="J366" s="366">
        <f t="shared" si="6"/>
        <v>3217.8</v>
      </c>
      <c r="K366" s="203" t="s">
        <v>1355</v>
      </c>
    </row>
    <row r="367" spans="1:11" ht="37.5" customHeight="1">
      <c r="A367" s="81">
        <v>362</v>
      </c>
      <c r="B367" s="203" t="s">
        <v>157</v>
      </c>
      <c r="C367" s="223" t="s">
        <v>1935</v>
      </c>
      <c r="D367" s="81">
        <v>10</v>
      </c>
      <c r="E367" s="81">
        <v>0.3</v>
      </c>
      <c r="F367" s="211" t="s">
        <v>1824</v>
      </c>
      <c r="G367" s="83">
        <v>240</v>
      </c>
      <c r="H367" s="137">
        <v>122</v>
      </c>
      <c r="I367" s="81">
        <v>150</v>
      </c>
      <c r="J367" s="366">
        <f t="shared" si="6"/>
        <v>2110.6</v>
      </c>
      <c r="K367" s="203" t="s">
        <v>1355</v>
      </c>
    </row>
    <row r="368" spans="1:11" ht="31.5">
      <c r="A368" s="81">
        <v>363</v>
      </c>
      <c r="B368" s="203" t="s">
        <v>157</v>
      </c>
      <c r="C368" s="223" t="s">
        <v>1936</v>
      </c>
      <c r="D368" s="81">
        <v>10</v>
      </c>
      <c r="E368" s="81">
        <v>0.2</v>
      </c>
      <c r="F368" s="211" t="s">
        <v>1937</v>
      </c>
      <c r="G368" s="81">
        <v>140</v>
      </c>
      <c r="H368" s="137">
        <v>175</v>
      </c>
      <c r="I368" s="81">
        <v>200</v>
      </c>
      <c r="J368" s="366">
        <f>1.73*D368*G368</f>
        <v>2422</v>
      </c>
      <c r="K368" s="203" t="s">
        <v>1355</v>
      </c>
    </row>
    <row r="369" spans="1:11" ht="31.5">
      <c r="A369" s="81">
        <v>364</v>
      </c>
      <c r="B369" s="203" t="s">
        <v>157</v>
      </c>
      <c r="C369" s="223" t="s">
        <v>1938</v>
      </c>
      <c r="D369" s="81">
        <v>10</v>
      </c>
      <c r="E369" s="81">
        <v>0.6</v>
      </c>
      <c r="F369" s="211" t="s">
        <v>1939</v>
      </c>
      <c r="G369" s="81">
        <v>240</v>
      </c>
      <c r="H369" s="137">
        <v>116</v>
      </c>
      <c r="I369" s="81">
        <v>100</v>
      </c>
      <c r="J369" s="366">
        <f>1.73*D369*I369</f>
        <v>1730</v>
      </c>
      <c r="K369" s="203" t="s">
        <v>1355</v>
      </c>
    </row>
    <row r="370" spans="1:11" ht="31.5">
      <c r="A370" s="81">
        <v>365</v>
      </c>
      <c r="B370" s="203" t="s">
        <v>157</v>
      </c>
      <c r="C370" s="223" t="s">
        <v>1940</v>
      </c>
      <c r="D370" s="81">
        <v>10</v>
      </c>
      <c r="E370" s="81">
        <v>0.26500000000000001</v>
      </c>
      <c r="F370" s="211" t="s">
        <v>1941</v>
      </c>
      <c r="G370" s="81">
        <v>355</v>
      </c>
      <c r="H370" s="137">
        <v>116</v>
      </c>
      <c r="I370" s="81">
        <v>100</v>
      </c>
      <c r="J370" s="366">
        <f>1.73*D370*I370</f>
        <v>1730</v>
      </c>
      <c r="K370" s="203" t="s">
        <v>1355</v>
      </c>
    </row>
    <row r="371" spans="1:11" ht="31.5">
      <c r="A371" s="81">
        <v>366</v>
      </c>
      <c r="B371" s="203" t="s">
        <v>157</v>
      </c>
      <c r="C371" s="223" t="s">
        <v>1942</v>
      </c>
      <c r="D371" s="81">
        <v>10</v>
      </c>
      <c r="E371" s="81">
        <v>0.66</v>
      </c>
      <c r="F371" s="211" t="s">
        <v>1530</v>
      </c>
      <c r="G371" s="81">
        <v>310</v>
      </c>
      <c r="H371" s="137">
        <v>116</v>
      </c>
      <c r="I371" s="81">
        <v>100</v>
      </c>
      <c r="J371" s="366">
        <f>1.73*D371*I371</f>
        <v>1730</v>
      </c>
      <c r="K371" s="203" t="s">
        <v>1355</v>
      </c>
    </row>
    <row r="372" spans="1:11" ht="31.5">
      <c r="A372" s="81">
        <v>367</v>
      </c>
      <c r="B372" s="203" t="s">
        <v>157</v>
      </c>
      <c r="C372" s="223" t="s">
        <v>1943</v>
      </c>
      <c r="D372" s="81">
        <v>10</v>
      </c>
      <c r="E372" s="81">
        <v>0.26500000000000001</v>
      </c>
      <c r="F372" s="211" t="s">
        <v>1941</v>
      </c>
      <c r="G372" s="81">
        <v>355</v>
      </c>
      <c r="H372" s="137">
        <v>116</v>
      </c>
      <c r="I372" s="81">
        <v>100</v>
      </c>
      <c r="J372" s="366">
        <f>1.73*D372*I372</f>
        <v>1730</v>
      </c>
      <c r="K372" s="203" t="s">
        <v>1355</v>
      </c>
    </row>
    <row r="373" spans="1:11" ht="31.5">
      <c r="A373" s="81">
        <v>368</v>
      </c>
      <c r="B373" s="203" t="s">
        <v>157</v>
      </c>
      <c r="C373" s="223" t="s">
        <v>1944</v>
      </c>
      <c r="D373" s="81">
        <v>10</v>
      </c>
      <c r="E373" s="81">
        <v>0.2</v>
      </c>
      <c r="F373" s="211" t="s">
        <v>1945</v>
      </c>
      <c r="G373" s="81">
        <v>140</v>
      </c>
      <c r="H373" s="137">
        <v>131</v>
      </c>
      <c r="I373" s="81">
        <v>150</v>
      </c>
      <c r="J373" s="366">
        <f t="shared" si="6"/>
        <v>2266.3000000000002</v>
      </c>
      <c r="K373" s="203" t="s">
        <v>1355</v>
      </c>
    </row>
    <row r="374" spans="1:11" ht="31.5">
      <c r="A374" s="81">
        <v>369</v>
      </c>
      <c r="B374" s="203" t="s">
        <v>157</v>
      </c>
      <c r="C374" s="223" t="s">
        <v>1946</v>
      </c>
      <c r="D374" s="81">
        <v>10</v>
      </c>
      <c r="E374" s="81">
        <v>0.3</v>
      </c>
      <c r="F374" s="211" t="s">
        <v>1821</v>
      </c>
      <c r="G374" s="81">
        <v>355</v>
      </c>
      <c r="H374" s="137">
        <v>210</v>
      </c>
      <c r="I374" s="81">
        <v>300</v>
      </c>
      <c r="J374" s="366">
        <f t="shared" si="6"/>
        <v>3633</v>
      </c>
      <c r="K374" s="203" t="s">
        <v>1355</v>
      </c>
    </row>
    <row r="375" spans="1:11" ht="31.5">
      <c r="A375" s="81">
        <v>370</v>
      </c>
      <c r="B375" s="203" t="s">
        <v>157</v>
      </c>
      <c r="C375" s="223" t="s">
        <v>1947</v>
      </c>
      <c r="D375" s="81">
        <v>10</v>
      </c>
      <c r="E375" s="81">
        <v>0.86</v>
      </c>
      <c r="F375" s="211" t="s">
        <v>1854</v>
      </c>
      <c r="G375" s="81">
        <v>240</v>
      </c>
      <c r="H375" s="137">
        <v>210</v>
      </c>
      <c r="I375" s="81">
        <v>300</v>
      </c>
      <c r="J375" s="366">
        <f t="shared" si="6"/>
        <v>3633</v>
      </c>
      <c r="K375" s="203" t="s">
        <v>1355</v>
      </c>
    </row>
    <row r="376" spans="1:11" ht="31.5">
      <c r="A376" s="81">
        <v>371</v>
      </c>
      <c r="B376" s="203" t="s">
        <v>157</v>
      </c>
      <c r="C376" s="223" t="s">
        <v>1948</v>
      </c>
      <c r="D376" s="81">
        <v>10</v>
      </c>
      <c r="E376" s="81">
        <v>0.25</v>
      </c>
      <c r="F376" s="211" t="s">
        <v>1854</v>
      </c>
      <c r="G376" s="81">
        <v>240</v>
      </c>
      <c r="H376" s="137">
        <v>81</v>
      </c>
      <c r="I376" s="81">
        <v>100</v>
      </c>
      <c r="J376" s="366">
        <f t="shared" si="6"/>
        <v>1401.3</v>
      </c>
      <c r="K376" s="203" t="s">
        <v>1355</v>
      </c>
    </row>
    <row r="377" spans="1:11" ht="31.5">
      <c r="A377" s="81">
        <v>372</v>
      </c>
      <c r="B377" s="203" t="s">
        <v>157</v>
      </c>
      <c r="C377" s="223" t="s">
        <v>1949</v>
      </c>
      <c r="D377" s="81">
        <v>10</v>
      </c>
      <c r="E377" s="81">
        <v>0.25</v>
      </c>
      <c r="F377" s="211" t="s">
        <v>1854</v>
      </c>
      <c r="G377" s="81">
        <v>240</v>
      </c>
      <c r="H377" s="137">
        <v>81</v>
      </c>
      <c r="I377" s="81">
        <v>100</v>
      </c>
      <c r="J377" s="366">
        <f t="shared" si="6"/>
        <v>1401.3</v>
      </c>
      <c r="K377" s="203" t="s">
        <v>1355</v>
      </c>
    </row>
    <row r="378" spans="1:11" ht="31.5">
      <c r="A378" s="81">
        <v>373</v>
      </c>
      <c r="B378" s="203" t="s">
        <v>157</v>
      </c>
      <c r="C378" s="223" t="s">
        <v>1950</v>
      </c>
      <c r="D378" s="81">
        <v>10</v>
      </c>
      <c r="E378" s="81">
        <v>0.86</v>
      </c>
      <c r="F378" s="211" t="s">
        <v>1854</v>
      </c>
      <c r="G378" s="81">
        <v>240</v>
      </c>
      <c r="H378" s="137">
        <v>210</v>
      </c>
      <c r="I378" s="81">
        <v>300</v>
      </c>
      <c r="J378" s="366">
        <f t="shared" si="6"/>
        <v>3633</v>
      </c>
      <c r="K378" s="203" t="s">
        <v>1355</v>
      </c>
    </row>
    <row r="379" spans="1:11" ht="31.5">
      <c r="A379" s="81">
        <v>374</v>
      </c>
      <c r="B379" s="203" t="s">
        <v>157</v>
      </c>
      <c r="C379" s="223" t="s">
        <v>1951</v>
      </c>
      <c r="D379" s="81">
        <v>10</v>
      </c>
      <c r="E379" s="81">
        <v>0.3</v>
      </c>
      <c r="F379" s="211" t="s">
        <v>1834</v>
      </c>
      <c r="G379" s="83">
        <v>275</v>
      </c>
      <c r="H379" s="137">
        <v>210</v>
      </c>
      <c r="I379" s="81">
        <v>300</v>
      </c>
      <c r="J379" s="366">
        <f t="shared" si="6"/>
        <v>3633</v>
      </c>
      <c r="K379" s="203" t="s">
        <v>1355</v>
      </c>
    </row>
    <row r="380" spans="1:11" ht="47.25" customHeight="1">
      <c r="A380" s="81">
        <v>375</v>
      </c>
      <c r="B380" s="203" t="s">
        <v>157</v>
      </c>
      <c r="C380" s="59" t="s">
        <v>1952</v>
      </c>
      <c r="D380" s="81">
        <v>10</v>
      </c>
      <c r="E380" s="81">
        <v>1.5029999999999999</v>
      </c>
      <c r="F380" s="211" t="s">
        <v>1953</v>
      </c>
      <c r="G380" s="81" t="s">
        <v>1954</v>
      </c>
      <c r="H380" s="137">
        <v>201</v>
      </c>
      <c r="I380" s="81">
        <v>300</v>
      </c>
      <c r="J380" s="366">
        <f t="shared" si="6"/>
        <v>3477.3</v>
      </c>
      <c r="K380" s="59" t="s">
        <v>1955</v>
      </c>
    </row>
    <row r="381" spans="1:11" ht="31.5">
      <c r="A381" s="81">
        <v>376</v>
      </c>
      <c r="B381" s="203" t="s">
        <v>157</v>
      </c>
      <c r="C381" s="59" t="s">
        <v>1956</v>
      </c>
      <c r="D381" s="81">
        <v>10</v>
      </c>
      <c r="E381" s="81">
        <v>1.0349999999999999</v>
      </c>
      <c r="F381" s="211" t="s">
        <v>1527</v>
      </c>
      <c r="G381" s="81">
        <v>275</v>
      </c>
      <c r="H381" s="137">
        <v>242</v>
      </c>
      <c r="I381" s="81">
        <v>300</v>
      </c>
      <c r="J381" s="366">
        <f t="shared" si="6"/>
        <v>4186.6000000000004</v>
      </c>
      <c r="K381" s="81" t="s">
        <v>1355</v>
      </c>
    </row>
    <row r="382" spans="1:11" ht="31.5">
      <c r="A382" s="81">
        <v>377</v>
      </c>
      <c r="B382" s="203" t="s">
        <v>157</v>
      </c>
      <c r="C382" s="59" t="s">
        <v>1957</v>
      </c>
      <c r="D382" s="81">
        <v>10</v>
      </c>
      <c r="E382" s="81">
        <v>1.3560000000000001</v>
      </c>
      <c r="F382" s="211" t="s">
        <v>1824</v>
      </c>
      <c r="G382" s="83">
        <v>240</v>
      </c>
      <c r="H382" s="137">
        <v>135</v>
      </c>
      <c r="I382" s="81">
        <v>200</v>
      </c>
      <c r="J382" s="366">
        <f t="shared" si="6"/>
        <v>2335.5</v>
      </c>
      <c r="K382" s="81" t="s">
        <v>1355</v>
      </c>
    </row>
    <row r="383" spans="1:11" ht="31.5">
      <c r="A383" s="81">
        <v>378</v>
      </c>
      <c r="B383" s="203" t="s">
        <v>157</v>
      </c>
      <c r="C383" s="59" t="s">
        <v>1958</v>
      </c>
      <c r="D383" s="81">
        <v>10</v>
      </c>
      <c r="E383" s="81">
        <v>1.4530000000000001</v>
      </c>
      <c r="F383" s="211" t="s">
        <v>1868</v>
      </c>
      <c r="G383" s="81">
        <v>275</v>
      </c>
      <c r="H383" s="137">
        <v>242</v>
      </c>
      <c r="I383" s="81">
        <v>400</v>
      </c>
      <c r="J383" s="366">
        <f t="shared" si="6"/>
        <v>4186.6000000000004</v>
      </c>
      <c r="K383" s="81" t="s">
        <v>1355</v>
      </c>
    </row>
    <row r="384" spans="1:11" ht="31.5">
      <c r="A384" s="81">
        <v>379</v>
      </c>
      <c r="B384" s="203" t="s">
        <v>157</v>
      </c>
      <c r="C384" s="59" t="s">
        <v>1959</v>
      </c>
      <c r="D384" s="81">
        <v>10</v>
      </c>
      <c r="E384" s="81">
        <v>1.7889999999999999</v>
      </c>
      <c r="F384" s="211" t="s">
        <v>1834</v>
      </c>
      <c r="G384" s="83">
        <v>275</v>
      </c>
      <c r="H384" s="137">
        <v>242</v>
      </c>
      <c r="I384" s="81">
        <v>300</v>
      </c>
      <c r="J384" s="366">
        <f t="shared" si="6"/>
        <v>4186.6000000000004</v>
      </c>
      <c r="K384" s="81" t="s">
        <v>1355</v>
      </c>
    </row>
    <row r="385" spans="1:11" ht="31.5">
      <c r="A385" s="81">
        <v>380</v>
      </c>
      <c r="B385" s="203" t="s">
        <v>157</v>
      </c>
      <c r="C385" s="59" t="s">
        <v>1960</v>
      </c>
      <c r="D385" s="81">
        <v>10</v>
      </c>
      <c r="E385" s="81">
        <v>0.27500000000000002</v>
      </c>
      <c r="F385" s="211" t="s">
        <v>1467</v>
      </c>
      <c r="G385" s="81">
        <v>355</v>
      </c>
      <c r="H385" s="137">
        <v>215</v>
      </c>
      <c r="I385" s="81">
        <v>200</v>
      </c>
      <c r="J385" s="366">
        <f>1.73*D385*I385</f>
        <v>3460</v>
      </c>
      <c r="K385" s="81" t="s">
        <v>1355</v>
      </c>
    </row>
    <row r="386" spans="1:11" ht="31.5">
      <c r="A386" s="81">
        <v>381</v>
      </c>
      <c r="B386" s="203" t="s">
        <v>157</v>
      </c>
      <c r="C386" s="59" t="s">
        <v>1961</v>
      </c>
      <c r="D386" s="81">
        <v>10</v>
      </c>
      <c r="E386" s="81">
        <v>0.32600000000000001</v>
      </c>
      <c r="F386" s="211" t="s">
        <v>1824</v>
      </c>
      <c r="G386" s="83">
        <v>240</v>
      </c>
      <c r="H386" s="137">
        <v>140</v>
      </c>
      <c r="I386" s="81">
        <v>200</v>
      </c>
      <c r="J386" s="366">
        <f>1.73*D386*I386</f>
        <v>3460</v>
      </c>
      <c r="K386" s="81" t="s">
        <v>1355</v>
      </c>
    </row>
    <row r="387" spans="1:11" ht="31.5">
      <c r="A387" s="81">
        <v>382</v>
      </c>
      <c r="B387" s="203" t="s">
        <v>157</v>
      </c>
      <c r="C387" s="59" t="s">
        <v>1962</v>
      </c>
      <c r="D387" s="81">
        <v>10</v>
      </c>
      <c r="E387" s="81">
        <v>1.621</v>
      </c>
      <c r="F387" s="211" t="s">
        <v>1868</v>
      </c>
      <c r="G387" s="81">
        <v>275</v>
      </c>
      <c r="H387" s="137">
        <v>198</v>
      </c>
      <c r="I387" s="81">
        <v>200</v>
      </c>
      <c r="J387" s="366">
        <f t="shared" si="6"/>
        <v>3425.4</v>
      </c>
      <c r="K387" s="81" t="s">
        <v>1355</v>
      </c>
    </row>
    <row r="388" spans="1:11" ht="31.5">
      <c r="A388" s="81">
        <v>383</v>
      </c>
      <c r="B388" s="203" t="s">
        <v>157</v>
      </c>
      <c r="C388" s="59" t="s">
        <v>1963</v>
      </c>
      <c r="D388" s="81">
        <v>10</v>
      </c>
      <c r="E388" s="81">
        <v>1.35</v>
      </c>
      <c r="F388" s="211" t="s">
        <v>1914</v>
      </c>
      <c r="G388" s="81">
        <v>140</v>
      </c>
      <c r="H388" s="137">
        <v>255</v>
      </c>
      <c r="I388" s="81">
        <v>300</v>
      </c>
      <c r="J388" s="366">
        <f>1.73*D388*G388</f>
        <v>2422</v>
      </c>
      <c r="K388" s="81" t="s">
        <v>1355</v>
      </c>
    </row>
    <row r="389" spans="1:11" ht="31.5">
      <c r="A389" s="81">
        <v>384</v>
      </c>
      <c r="B389" s="203" t="s">
        <v>157</v>
      </c>
      <c r="C389" s="59" t="s">
        <v>1964</v>
      </c>
      <c r="D389" s="81">
        <v>10</v>
      </c>
      <c r="E389" s="81">
        <v>1.3</v>
      </c>
      <c r="F389" s="211" t="s">
        <v>1868</v>
      </c>
      <c r="G389" s="81">
        <v>275</v>
      </c>
      <c r="H389" s="137">
        <v>226</v>
      </c>
      <c r="I389" s="81">
        <v>200</v>
      </c>
      <c r="J389" s="366">
        <f>1.73*D389*I389</f>
        <v>3460</v>
      </c>
      <c r="K389" s="81" t="s">
        <v>1355</v>
      </c>
    </row>
    <row r="390" spans="1:11" ht="31.5">
      <c r="A390" s="81">
        <v>385</v>
      </c>
      <c r="B390" s="203" t="s">
        <v>157</v>
      </c>
      <c r="C390" s="59" t="s">
        <v>1965</v>
      </c>
      <c r="D390" s="81">
        <v>10</v>
      </c>
      <c r="E390" s="81">
        <v>0.4</v>
      </c>
      <c r="F390" s="211" t="s">
        <v>1868</v>
      </c>
      <c r="G390" s="81">
        <v>275</v>
      </c>
      <c r="H390" s="137">
        <v>170</v>
      </c>
      <c r="I390" s="81">
        <v>200</v>
      </c>
      <c r="J390" s="366">
        <f t="shared" si="6"/>
        <v>2941</v>
      </c>
      <c r="K390" s="81" t="s">
        <v>1355</v>
      </c>
    </row>
    <row r="391" spans="1:11" ht="31.5">
      <c r="A391" s="81">
        <v>386</v>
      </c>
      <c r="B391" s="203" t="s">
        <v>157</v>
      </c>
      <c r="C391" s="59" t="s">
        <v>1966</v>
      </c>
      <c r="D391" s="81">
        <v>10</v>
      </c>
      <c r="E391" s="81">
        <v>0.95</v>
      </c>
      <c r="F391" s="211" t="s">
        <v>1446</v>
      </c>
      <c r="G391" s="81">
        <v>205</v>
      </c>
      <c r="H391" s="137">
        <v>198</v>
      </c>
      <c r="I391" s="81">
        <v>200</v>
      </c>
      <c r="J391" s="366">
        <f t="shared" ref="J391:J454" si="7">1.73*D391*H391</f>
        <v>3425.4</v>
      </c>
      <c r="K391" s="81" t="s">
        <v>1355</v>
      </c>
    </row>
    <row r="392" spans="1:11" ht="31.5">
      <c r="A392" s="81">
        <v>387</v>
      </c>
      <c r="B392" s="203" t="s">
        <v>157</v>
      </c>
      <c r="C392" s="59" t="s">
        <v>1967</v>
      </c>
      <c r="D392" s="81">
        <v>10</v>
      </c>
      <c r="E392" s="81">
        <v>1.675</v>
      </c>
      <c r="F392" s="211" t="s">
        <v>1834</v>
      </c>
      <c r="G392" s="83">
        <v>275</v>
      </c>
      <c r="H392" s="137">
        <v>140</v>
      </c>
      <c r="I392" s="81">
        <v>200</v>
      </c>
      <c r="J392" s="366">
        <f t="shared" si="7"/>
        <v>2422</v>
      </c>
      <c r="K392" s="81" t="s">
        <v>1355</v>
      </c>
    </row>
    <row r="393" spans="1:11" ht="31.5">
      <c r="A393" s="81">
        <v>388</v>
      </c>
      <c r="B393" s="203" t="s">
        <v>157</v>
      </c>
      <c r="C393" s="59" t="s">
        <v>1968</v>
      </c>
      <c r="D393" s="81">
        <v>10</v>
      </c>
      <c r="E393" s="81">
        <v>2.589</v>
      </c>
      <c r="F393" s="211" t="s">
        <v>1821</v>
      </c>
      <c r="G393" s="81">
        <v>355</v>
      </c>
      <c r="H393" s="137">
        <v>531</v>
      </c>
      <c r="I393" s="81">
        <v>300</v>
      </c>
      <c r="J393" s="366">
        <f>1.73*D393*I393</f>
        <v>5190</v>
      </c>
      <c r="K393" s="81" t="s">
        <v>1355</v>
      </c>
    </row>
    <row r="394" spans="1:11" ht="31.5">
      <c r="A394" s="81">
        <v>389</v>
      </c>
      <c r="B394" s="203" t="s">
        <v>157</v>
      </c>
      <c r="C394" s="59" t="s">
        <v>1969</v>
      </c>
      <c r="D394" s="81">
        <v>10</v>
      </c>
      <c r="E394" s="81">
        <v>1.05</v>
      </c>
      <c r="F394" s="211" t="s">
        <v>1970</v>
      </c>
      <c r="G394" s="81">
        <v>165</v>
      </c>
      <c r="H394" s="137">
        <v>134</v>
      </c>
      <c r="I394" s="81">
        <v>200</v>
      </c>
      <c r="J394" s="366">
        <f t="shared" si="7"/>
        <v>2318.2000000000003</v>
      </c>
      <c r="K394" s="81" t="s">
        <v>1355</v>
      </c>
    </row>
    <row r="395" spans="1:11" ht="63" customHeight="1">
      <c r="A395" s="81">
        <v>390</v>
      </c>
      <c r="B395" s="203" t="s">
        <v>157</v>
      </c>
      <c r="C395" s="59" t="s">
        <v>1971</v>
      </c>
      <c r="D395" s="81">
        <v>6</v>
      </c>
      <c r="E395" s="81">
        <v>10.847</v>
      </c>
      <c r="F395" s="59" t="s">
        <v>1972</v>
      </c>
      <c r="G395" s="81" t="s">
        <v>1973</v>
      </c>
      <c r="H395" s="137">
        <v>198</v>
      </c>
      <c r="I395" s="81">
        <v>200</v>
      </c>
      <c r="J395" s="366">
        <f>1.73*D395*175</f>
        <v>1816.4999999999998</v>
      </c>
      <c r="K395" s="59" t="s">
        <v>1974</v>
      </c>
    </row>
    <row r="396" spans="1:11" ht="63" customHeight="1">
      <c r="A396" s="81">
        <v>391</v>
      </c>
      <c r="B396" s="203" t="s">
        <v>157</v>
      </c>
      <c r="C396" s="59" t="s">
        <v>1975</v>
      </c>
      <c r="D396" s="81">
        <v>6</v>
      </c>
      <c r="E396" s="81">
        <v>4.2</v>
      </c>
      <c r="F396" s="59" t="s">
        <v>1840</v>
      </c>
      <c r="G396" s="81" t="s">
        <v>1841</v>
      </c>
      <c r="H396" s="137">
        <v>212</v>
      </c>
      <c r="I396" s="81">
        <v>300</v>
      </c>
      <c r="J396" s="366">
        <f>1.73*D396*175</f>
        <v>1816.4999999999998</v>
      </c>
      <c r="K396" s="59" t="s">
        <v>1976</v>
      </c>
    </row>
    <row r="397" spans="1:11" ht="47.25" customHeight="1">
      <c r="A397" s="81">
        <v>392</v>
      </c>
      <c r="B397" s="203" t="s">
        <v>157</v>
      </c>
      <c r="C397" s="59" t="s">
        <v>1977</v>
      </c>
      <c r="D397" s="81">
        <v>10</v>
      </c>
      <c r="E397" s="81">
        <v>1.26</v>
      </c>
      <c r="F397" s="59" t="s">
        <v>1978</v>
      </c>
      <c r="G397" s="81" t="s">
        <v>1979</v>
      </c>
      <c r="H397" s="137">
        <v>226</v>
      </c>
      <c r="I397" s="81">
        <v>200</v>
      </c>
      <c r="J397" s="366">
        <f>1.73*D397*I397</f>
        <v>3460</v>
      </c>
      <c r="K397" s="59" t="s">
        <v>1980</v>
      </c>
    </row>
    <row r="398" spans="1:11" ht="15.75">
      <c r="A398" s="81">
        <v>393</v>
      </c>
      <c r="B398" s="203" t="s">
        <v>157</v>
      </c>
      <c r="C398" s="59" t="s">
        <v>1981</v>
      </c>
      <c r="D398" s="81">
        <v>10</v>
      </c>
      <c r="E398" s="81">
        <v>3.5619999999999998</v>
      </c>
      <c r="F398" s="59" t="s">
        <v>1978</v>
      </c>
      <c r="G398" s="81" t="s">
        <v>1979</v>
      </c>
      <c r="H398" s="137">
        <v>226</v>
      </c>
      <c r="I398" s="81">
        <v>200</v>
      </c>
      <c r="J398" s="366">
        <f>1.73*D398*I398</f>
        <v>3460</v>
      </c>
      <c r="K398" s="350" t="s">
        <v>1355</v>
      </c>
    </row>
    <row r="399" spans="1:11" ht="31.5">
      <c r="A399" s="81">
        <v>394</v>
      </c>
      <c r="B399" s="203" t="s">
        <v>157</v>
      </c>
      <c r="C399" s="59" t="s">
        <v>1982</v>
      </c>
      <c r="D399" s="81">
        <v>10</v>
      </c>
      <c r="E399" s="81">
        <v>0.46400000000000002</v>
      </c>
      <c r="F399" s="211" t="s">
        <v>1821</v>
      </c>
      <c r="G399" s="81">
        <v>355</v>
      </c>
      <c r="H399" s="137">
        <v>285</v>
      </c>
      <c r="I399" s="81">
        <v>600</v>
      </c>
      <c r="J399" s="366">
        <f t="shared" si="7"/>
        <v>4930.5</v>
      </c>
      <c r="K399" s="81" t="s">
        <v>1355</v>
      </c>
    </row>
    <row r="400" spans="1:11" ht="31.5">
      <c r="A400" s="81">
        <v>395</v>
      </c>
      <c r="B400" s="203" t="s">
        <v>157</v>
      </c>
      <c r="C400" s="59" t="s">
        <v>1983</v>
      </c>
      <c r="D400" s="81">
        <v>10</v>
      </c>
      <c r="E400" s="81">
        <v>0.45700000000000002</v>
      </c>
      <c r="F400" s="211" t="s">
        <v>1821</v>
      </c>
      <c r="G400" s="81">
        <v>355</v>
      </c>
      <c r="H400" s="137">
        <v>285</v>
      </c>
      <c r="I400" s="81">
        <v>600</v>
      </c>
      <c r="J400" s="366">
        <f t="shared" si="7"/>
        <v>4930.5</v>
      </c>
      <c r="K400" s="81" t="s">
        <v>1355</v>
      </c>
    </row>
    <row r="401" spans="1:11" ht="31.5">
      <c r="A401" s="81">
        <v>396</v>
      </c>
      <c r="B401" s="203" t="s">
        <v>157</v>
      </c>
      <c r="C401" s="59" t="s">
        <v>1984</v>
      </c>
      <c r="D401" s="81">
        <v>10</v>
      </c>
      <c r="E401" s="81">
        <v>0.86</v>
      </c>
      <c r="F401" s="211" t="s">
        <v>1923</v>
      </c>
      <c r="G401" s="83">
        <v>310</v>
      </c>
      <c r="H401" s="137">
        <v>350</v>
      </c>
      <c r="I401" s="81">
        <v>400</v>
      </c>
      <c r="J401" s="366">
        <f>1.73*D401*G401</f>
        <v>5363</v>
      </c>
      <c r="K401" s="81" t="s">
        <v>1355</v>
      </c>
    </row>
    <row r="402" spans="1:11" ht="31.5">
      <c r="A402" s="81">
        <v>397</v>
      </c>
      <c r="B402" s="203" t="s">
        <v>157</v>
      </c>
      <c r="C402" s="59" t="s">
        <v>1985</v>
      </c>
      <c r="D402" s="81">
        <v>10</v>
      </c>
      <c r="E402" s="81">
        <v>1.155</v>
      </c>
      <c r="F402" s="211" t="s">
        <v>1821</v>
      </c>
      <c r="G402" s="81">
        <v>355</v>
      </c>
      <c r="H402" s="137">
        <v>323</v>
      </c>
      <c r="I402" s="81">
        <v>400</v>
      </c>
      <c r="J402" s="366">
        <f t="shared" si="7"/>
        <v>5587.9000000000005</v>
      </c>
      <c r="K402" s="81" t="s">
        <v>1355</v>
      </c>
    </row>
    <row r="403" spans="1:11" ht="31.5">
      <c r="A403" s="81">
        <v>398</v>
      </c>
      <c r="B403" s="203" t="s">
        <v>157</v>
      </c>
      <c r="C403" s="59" t="s">
        <v>1986</v>
      </c>
      <c r="D403" s="81">
        <v>10</v>
      </c>
      <c r="E403" s="81">
        <v>1.7</v>
      </c>
      <c r="F403" s="211" t="s">
        <v>1821</v>
      </c>
      <c r="G403" s="81">
        <v>355</v>
      </c>
      <c r="H403" s="137">
        <v>182</v>
      </c>
      <c r="I403" s="81">
        <v>200</v>
      </c>
      <c r="J403" s="366">
        <f t="shared" si="7"/>
        <v>3148.6</v>
      </c>
      <c r="K403" s="81" t="s">
        <v>1355</v>
      </c>
    </row>
    <row r="404" spans="1:11" ht="31.5">
      <c r="A404" s="81">
        <v>399</v>
      </c>
      <c r="B404" s="203" t="s">
        <v>157</v>
      </c>
      <c r="C404" s="59" t="s">
        <v>1987</v>
      </c>
      <c r="D404" s="81">
        <v>10</v>
      </c>
      <c r="E404" s="81">
        <v>1.26</v>
      </c>
      <c r="F404" s="211" t="s">
        <v>1923</v>
      </c>
      <c r="G404" s="83">
        <v>310</v>
      </c>
      <c r="H404" s="137">
        <v>226</v>
      </c>
      <c r="I404" s="81">
        <v>200</v>
      </c>
      <c r="J404" s="366">
        <f>1.73*D404*I404</f>
        <v>3460</v>
      </c>
      <c r="K404" s="81" t="s">
        <v>1355</v>
      </c>
    </row>
    <row r="405" spans="1:11" ht="31.5">
      <c r="A405" s="81">
        <v>400</v>
      </c>
      <c r="B405" s="203" t="s">
        <v>157</v>
      </c>
      <c r="C405" s="59" t="s">
        <v>1988</v>
      </c>
      <c r="D405" s="81">
        <v>10</v>
      </c>
      <c r="E405" s="81">
        <v>0.91900000000000004</v>
      </c>
      <c r="F405" s="211" t="s">
        <v>1821</v>
      </c>
      <c r="G405" s="81">
        <v>355</v>
      </c>
      <c r="H405" s="137">
        <v>283</v>
      </c>
      <c r="I405" s="81">
        <v>300</v>
      </c>
      <c r="J405" s="366">
        <f t="shared" si="7"/>
        <v>4895.9000000000005</v>
      </c>
      <c r="K405" s="81" t="s">
        <v>1355</v>
      </c>
    </row>
    <row r="406" spans="1:11" ht="31.5">
      <c r="A406" s="81">
        <v>401</v>
      </c>
      <c r="B406" s="203" t="s">
        <v>157</v>
      </c>
      <c r="C406" s="59" t="s">
        <v>1989</v>
      </c>
      <c r="D406" s="81">
        <v>10</v>
      </c>
      <c r="E406" s="81">
        <v>2.8929999999999998</v>
      </c>
      <c r="F406" s="211" t="s">
        <v>1990</v>
      </c>
      <c r="G406" s="81">
        <v>310</v>
      </c>
      <c r="H406" s="137">
        <v>98</v>
      </c>
      <c r="I406" s="81">
        <v>150</v>
      </c>
      <c r="J406" s="366">
        <f t="shared" si="7"/>
        <v>1695.4</v>
      </c>
      <c r="K406" s="81" t="s">
        <v>1355</v>
      </c>
    </row>
    <row r="407" spans="1:11" ht="31.5">
      <c r="A407" s="81">
        <v>402</v>
      </c>
      <c r="B407" s="203" t="s">
        <v>157</v>
      </c>
      <c r="C407" s="59" t="s">
        <v>1991</v>
      </c>
      <c r="D407" s="81">
        <v>10</v>
      </c>
      <c r="E407" s="81">
        <v>1</v>
      </c>
      <c r="F407" s="211" t="s">
        <v>1469</v>
      </c>
      <c r="G407" s="81">
        <v>240</v>
      </c>
      <c r="H407" s="137">
        <v>161</v>
      </c>
      <c r="I407" s="81">
        <v>200</v>
      </c>
      <c r="J407" s="366">
        <f t="shared" si="7"/>
        <v>2785.3</v>
      </c>
      <c r="K407" s="81" t="s">
        <v>1355</v>
      </c>
    </row>
    <row r="408" spans="1:11" ht="31.5">
      <c r="A408" s="81">
        <v>403</v>
      </c>
      <c r="B408" s="203" t="s">
        <v>157</v>
      </c>
      <c r="C408" s="59" t="s">
        <v>1992</v>
      </c>
      <c r="D408" s="81">
        <v>10</v>
      </c>
      <c r="E408" s="81">
        <v>0.35</v>
      </c>
      <c r="F408" s="211" t="s">
        <v>1834</v>
      </c>
      <c r="G408" s="83">
        <v>275</v>
      </c>
      <c r="H408" s="137">
        <v>250</v>
      </c>
      <c r="I408" s="81">
        <v>400</v>
      </c>
      <c r="J408" s="366">
        <f t="shared" si="7"/>
        <v>4325</v>
      </c>
      <c r="K408" s="81" t="s">
        <v>1355</v>
      </c>
    </row>
    <row r="409" spans="1:11" ht="31.5">
      <c r="A409" s="81">
        <v>404</v>
      </c>
      <c r="B409" s="203" t="s">
        <v>157</v>
      </c>
      <c r="C409" s="59" t="s">
        <v>1993</v>
      </c>
      <c r="D409" s="81">
        <v>10</v>
      </c>
      <c r="E409" s="81">
        <v>0.56000000000000005</v>
      </c>
      <c r="F409" s="211" t="s">
        <v>1923</v>
      </c>
      <c r="G409" s="83">
        <v>310</v>
      </c>
      <c r="H409" s="137">
        <v>121</v>
      </c>
      <c r="I409" s="81">
        <v>150</v>
      </c>
      <c r="J409" s="366">
        <f t="shared" si="7"/>
        <v>2093.3000000000002</v>
      </c>
      <c r="K409" s="81" t="s">
        <v>1355</v>
      </c>
    </row>
    <row r="410" spans="1:11" ht="31.5">
      <c r="A410" s="81">
        <v>405</v>
      </c>
      <c r="B410" s="203" t="s">
        <v>157</v>
      </c>
      <c r="C410" s="59" t="s">
        <v>1994</v>
      </c>
      <c r="D410" s="81">
        <v>10</v>
      </c>
      <c r="E410" s="81">
        <v>1.7509999999999999</v>
      </c>
      <c r="F410" s="211" t="s">
        <v>1847</v>
      </c>
      <c r="G410" s="81">
        <v>355</v>
      </c>
      <c r="H410" s="137">
        <v>262</v>
      </c>
      <c r="I410" s="81">
        <v>150</v>
      </c>
      <c r="J410" s="366">
        <f>1.73*D410*I410</f>
        <v>2595</v>
      </c>
      <c r="K410" s="81" t="s">
        <v>1355</v>
      </c>
    </row>
    <row r="411" spans="1:11" ht="31.5">
      <c r="A411" s="81">
        <v>406</v>
      </c>
      <c r="B411" s="203" t="s">
        <v>157</v>
      </c>
      <c r="C411" s="59" t="s">
        <v>1995</v>
      </c>
      <c r="D411" s="81">
        <v>10</v>
      </c>
      <c r="E411" s="81">
        <v>1.25</v>
      </c>
      <c r="F411" s="211" t="s">
        <v>1868</v>
      </c>
      <c r="G411" s="81">
        <v>275</v>
      </c>
      <c r="H411" s="137">
        <v>201</v>
      </c>
      <c r="I411" s="81">
        <v>200</v>
      </c>
      <c r="J411" s="366">
        <f>1.73*D411*I411</f>
        <v>3460</v>
      </c>
      <c r="K411" s="81" t="s">
        <v>1355</v>
      </c>
    </row>
    <row r="412" spans="1:11" ht="31.5">
      <c r="A412" s="81">
        <v>407</v>
      </c>
      <c r="B412" s="203" t="s">
        <v>157</v>
      </c>
      <c r="C412" s="59" t="s">
        <v>1996</v>
      </c>
      <c r="D412" s="81">
        <v>10</v>
      </c>
      <c r="E412" s="81">
        <v>0.18</v>
      </c>
      <c r="F412" s="211" t="s">
        <v>1868</v>
      </c>
      <c r="G412" s="81">
        <v>275</v>
      </c>
      <c r="H412" s="137">
        <v>198</v>
      </c>
      <c r="I412" s="81">
        <v>200</v>
      </c>
      <c r="J412" s="366">
        <f t="shared" si="7"/>
        <v>3425.4</v>
      </c>
      <c r="K412" s="81" t="s">
        <v>1355</v>
      </c>
    </row>
    <row r="413" spans="1:11" ht="31.5">
      <c r="A413" s="81">
        <v>408</v>
      </c>
      <c r="B413" s="203" t="s">
        <v>157</v>
      </c>
      <c r="C413" s="59" t="s">
        <v>1997</v>
      </c>
      <c r="D413" s="81">
        <v>10</v>
      </c>
      <c r="E413" s="81">
        <v>0.33</v>
      </c>
      <c r="F413" s="211" t="s">
        <v>1467</v>
      </c>
      <c r="G413" s="81">
        <v>355</v>
      </c>
      <c r="H413" s="137">
        <v>233</v>
      </c>
      <c r="I413" s="81">
        <v>200</v>
      </c>
      <c r="J413" s="366">
        <f>1.73*D413*I413</f>
        <v>3460</v>
      </c>
      <c r="K413" s="81" t="s">
        <v>1355</v>
      </c>
    </row>
    <row r="414" spans="1:11" ht="31.5">
      <c r="A414" s="81">
        <v>409</v>
      </c>
      <c r="B414" s="203" t="s">
        <v>157</v>
      </c>
      <c r="C414" s="59" t="s">
        <v>1998</v>
      </c>
      <c r="D414" s="81">
        <v>10</v>
      </c>
      <c r="E414" s="81">
        <v>0.91300000000000003</v>
      </c>
      <c r="F414" s="211" t="s">
        <v>1821</v>
      </c>
      <c r="G414" s="81">
        <v>355</v>
      </c>
      <c r="H414" s="137">
        <v>233</v>
      </c>
      <c r="I414" s="81">
        <v>300</v>
      </c>
      <c r="J414" s="366">
        <f t="shared" si="7"/>
        <v>4030.9</v>
      </c>
      <c r="K414" s="81" t="s">
        <v>1355</v>
      </c>
    </row>
    <row r="415" spans="1:11" ht="31.5">
      <c r="A415" s="81">
        <v>410</v>
      </c>
      <c r="B415" s="203" t="s">
        <v>157</v>
      </c>
      <c r="C415" s="59" t="s">
        <v>1999</v>
      </c>
      <c r="D415" s="81">
        <v>10</v>
      </c>
      <c r="E415" s="81">
        <v>2.8</v>
      </c>
      <c r="F415" s="211" t="s">
        <v>1821</v>
      </c>
      <c r="G415" s="81">
        <v>355</v>
      </c>
      <c r="H415" s="137">
        <v>241</v>
      </c>
      <c r="I415" s="81">
        <v>300</v>
      </c>
      <c r="J415" s="366">
        <f t="shared" si="7"/>
        <v>4169.3</v>
      </c>
      <c r="K415" s="81" t="s">
        <v>1355</v>
      </c>
    </row>
    <row r="416" spans="1:11" ht="31.5">
      <c r="A416" s="81">
        <v>411</v>
      </c>
      <c r="B416" s="203" t="s">
        <v>157</v>
      </c>
      <c r="C416" s="59" t="s">
        <v>2000</v>
      </c>
      <c r="D416" s="81">
        <v>10</v>
      </c>
      <c r="E416" s="81">
        <v>0.27</v>
      </c>
      <c r="F416" s="211" t="s">
        <v>1868</v>
      </c>
      <c r="G416" s="81">
        <v>275</v>
      </c>
      <c r="H416" s="137">
        <v>175</v>
      </c>
      <c r="I416" s="81">
        <v>200</v>
      </c>
      <c r="J416" s="366">
        <f t="shared" si="7"/>
        <v>3027.5</v>
      </c>
      <c r="K416" s="81" t="s">
        <v>1355</v>
      </c>
    </row>
    <row r="417" spans="1:11" ht="31.5">
      <c r="A417" s="81">
        <v>412</v>
      </c>
      <c r="B417" s="203" t="s">
        <v>157</v>
      </c>
      <c r="C417" s="59" t="s">
        <v>2001</v>
      </c>
      <c r="D417" s="81">
        <v>10</v>
      </c>
      <c r="E417" s="81">
        <v>1.165</v>
      </c>
      <c r="F417" s="211" t="s">
        <v>1821</v>
      </c>
      <c r="G417" s="81">
        <v>355</v>
      </c>
      <c r="H417" s="137">
        <v>326</v>
      </c>
      <c r="I417" s="81">
        <v>400</v>
      </c>
      <c r="J417" s="366">
        <f t="shared" si="7"/>
        <v>5639.8</v>
      </c>
      <c r="K417" s="81" t="s">
        <v>1355</v>
      </c>
    </row>
    <row r="418" spans="1:11" ht="31.5">
      <c r="A418" s="81">
        <v>413</v>
      </c>
      <c r="B418" s="203" t="s">
        <v>157</v>
      </c>
      <c r="C418" s="59" t="s">
        <v>2002</v>
      </c>
      <c r="D418" s="81">
        <v>10</v>
      </c>
      <c r="E418" s="81">
        <v>2.532</v>
      </c>
      <c r="F418" s="211" t="s">
        <v>1847</v>
      </c>
      <c r="G418" s="81">
        <v>355</v>
      </c>
      <c r="H418" s="137">
        <v>202</v>
      </c>
      <c r="I418" s="81">
        <v>150</v>
      </c>
      <c r="J418" s="366">
        <f>1.73*D418*I418</f>
        <v>2595</v>
      </c>
      <c r="K418" s="81" t="s">
        <v>1355</v>
      </c>
    </row>
    <row r="419" spans="1:11" ht="78.75" customHeight="1">
      <c r="A419" s="81">
        <v>414</v>
      </c>
      <c r="B419" s="203" t="s">
        <v>157</v>
      </c>
      <c r="C419" s="59" t="s">
        <v>2003</v>
      </c>
      <c r="D419" s="81">
        <v>10</v>
      </c>
      <c r="E419" s="81">
        <v>2.88</v>
      </c>
      <c r="F419" s="59" t="s">
        <v>1871</v>
      </c>
      <c r="G419" s="81" t="s">
        <v>1872</v>
      </c>
      <c r="H419" s="137">
        <v>226</v>
      </c>
      <c r="I419" s="81">
        <v>200</v>
      </c>
      <c r="J419" s="366">
        <f>1.73*D419*130</f>
        <v>2249</v>
      </c>
      <c r="K419" s="59" t="s">
        <v>2004</v>
      </c>
    </row>
    <row r="420" spans="1:11" ht="31.5">
      <c r="A420" s="81">
        <v>415</v>
      </c>
      <c r="B420" s="203" t="s">
        <v>157</v>
      </c>
      <c r="C420" s="59" t="s">
        <v>2005</v>
      </c>
      <c r="D420" s="81">
        <v>10</v>
      </c>
      <c r="E420" s="81">
        <v>0.2</v>
      </c>
      <c r="F420" s="211" t="s">
        <v>2006</v>
      </c>
      <c r="G420" s="81">
        <v>310</v>
      </c>
      <c r="H420" s="137">
        <v>382</v>
      </c>
      <c r="I420" s="81">
        <v>300</v>
      </c>
      <c r="J420" s="366">
        <f>1.73*D420*I420</f>
        <v>5190</v>
      </c>
      <c r="K420" s="81" t="s">
        <v>1355</v>
      </c>
    </row>
    <row r="421" spans="1:11" ht="31.5">
      <c r="A421" s="81">
        <v>416</v>
      </c>
      <c r="B421" s="203" t="s">
        <v>157</v>
      </c>
      <c r="C421" s="59" t="s">
        <v>2007</v>
      </c>
      <c r="D421" s="81">
        <v>10</v>
      </c>
      <c r="E421" s="81">
        <v>0.58499999999999996</v>
      </c>
      <c r="F421" s="211" t="s">
        <v>1917</v>
      </c>
      <c r="G421" s="81">
        <v>205</v>
      </c>
      <c r="H421" s="227">
        <v>382</v>
      </c>
      <c r="I421" s="81">
        <v>300</v>
      </c>
      <c r="J421" s="366">
        <f>1.73*D421*G421</f>
        <v>3546.5</v>
      </c>
      <c r="K421" s="81" t="s">
        <v>1355</v>
      </c>
    </row>
    <row r="422" spans="1:11" ht="31.5">
      <c r="A422" s="81">
        <v>417</v>
      </c>
      <c r="B422" s="203" t="s">
        <v>157</v>
      </c>
      <c r="C422" s="59" t="s">
        <v>2008</v>
      </c>
      <c r="D422" s="81">
        <v>10</v>
      </c>
      <c r="E422" s="81">
        <v>0.67</v>
      </c>
      <c r="F422" s="211" t="s">
        <v>1834</v>
      </c>
      <c r="G422" s="83">
        <v>275</v>
      </c>
      <c r="H422" s="137">
        <v>230</v>
      </c>
      <c r="I422" s="81">
        <v>200</v>
      </c>
      <c r="J422" s="366">
        <f>1.73*D422*I422</f>
        <v>3460</v>
      </c>
      <c r="K422" s="81" t="s">
        <v>1355</v>
      </c>
    </row>
    <row r="423" spans="1:11" ht="31.5">
      <c r="A423" s="81">
        <v>418</v>
      </c>
      <c r="B423" s="203" t="s">
        <v>157</v>
      </c>
      <c r="C423" s="59" t="s">
        <v>2009</v>
      </c>
      <c r="D423" s="81">
        <v>10</v>
      </c>
      <c r="E423" s="81">
        <v>2.2890000000000001</v>
      </c>
      <c r="F423" s="211" t="s">
        <v>2010</v>
      </c>
      <c r="G423" s="81">
        <v>355</v>
      </c>
      <c r="H423" s="137">
        <v>396</v>
      </c>
      <c r="I423" s="81">
        <v>400</v>
      </c>
      <c r="J423" s="366">
        <f>1.73*D423*G423</f>
        <v>6141.5</v>
      </c>
      <c r="K423" s="81" t="s">
        <v>1355</v>
      </c>
    </row>
    <row r="424" spans="1:11" ht="31.5">
      <c r="A424" s="81">
        <v>419</v>
      </c>
      <c r="B424" s="203" t="s">
        <v>157</v>
      </c>
      <c r="C424" s="59" t="s">
        <v>2011</v>
      </c>
      <c r="D424" s="81">
        <v>10</v>
      </c>
      <c r="E424" s="81">
        <v>0.72</v>
      </c>
      <c r="F424" s="211" t="s">
        <v>1824</v>
      </c>
      <c r="G424" s="83">
        <v>240</v>
      </c>
      <c r="H424" s="137">
        <v>212</v>
      </c>
      <c r="I424" s="81">
        <v>150</v>
      </c>
      <c r="J424" s="366">
        <f>1.73*D424*I424</f>
        <v>2595</v>
      </c>
      <c r="K424" s="81" t="s">
        <v>1355</v>
      </c>
    </row>
    <row r="425" spans="1:11" ht="31.5">
      <c r="A425" s="81">
        <v>420</v>
      </c>
      <c r="B425" s="203" t="s">
        <v>157</v>
      </c>
      <c r="C425" s="59" t="s">
        <v>2012</v>
      </c>
      <c r="D425" s="81">
        <v>10</v>
      </c>
      <c r="E425" s="81">
        <v>0.7</v>
      </c>
      <c r="F425" s="211" t="s">
        <v>1914</v>
      </c>
      <c r="G425" s="81">
        <v>140</v>
      </c>
      <c r="H425" s="137">
        <v>170</v>
      </c>
      <c r="I425" s="81">
        <v>200</v>
      </c>
      <c r="J425" s="366">
        <f>1.73*D425*G425</f>
        <v>2422</v>
      </c>
      <c r="K425" s="81" t="s">
        <v>1355</v>
      </c>
    </row>
    <row r="426" spans="1:11" ht="31.5">
      <c r="A426" s="81">
        <v>421</v>
      </c>
      <c r="B426" s="203" t="s">
        <v>157</v>
      </c>
      <c r="C426" s="59" t="s">
        <v>2013</v>
      </c>
      <c r="D426" s="81">
        <v>10</v>
      </c>
      <c r="E426" s="81">
        <v>0.18</v>
      </c>
      <c r="F426" s="211" t="s">
        <v>1970</v>
      </c>
      <c r="G426" s="81">
        <v>165</v>
      </c>
      <c r="H426" s="137">
        <v>425</v>
      </c>
      <c r="I426" s="81">
        <v>300</v>
      </c>
      <c r="J426" s="366">
        <f>1.73*D426*G426</f>
        <v>2854.5</v>
      </c>
      <c r="K426" s="81" t="s">
        <v>1355</v>
      </c>
    </row>
    <row r="427" spans="1:11" ht="31.5">
      <c r="A427" s="81">
        <v>422</v>
      </c>
      <c r="B427" s="203" t="s">
        <v>157</v>
      </c>
      <c r="C427" s="59" t="s">
        <v>2014</v>
      </c>
      <c r="D427" s="81">
        <v>10</v>
      </c>
      <c r="E427" s="81">
        <v>0.72899999999999998</v>
      </c>
      <c r="F427" s="211" t="s">
        <v>1834</v>
      </c>
      <c r="G427" s="83">
        <v>275</v>
      </c>
      <c r="H427" s="137">
        <v>170</v>
      </c>
      <c r="I427" s="81">
        <v>200</v>
      </c>
      <c r="J427" s="366">
        <f t="shared" si="7"/>
        <v>2941</v>
      </c>
      <c r="K427" s="81" t="s">
        <v>1355</v>
      </c>
    </row>
    <row r="428" spans="1:11" ht="31.5">
      <c r="A428" s="81">
        <v>423</v>
      </c>
      <c r="B428" s="203" t="s">
        <v>157</v>
      </c>
      <c r="C428" s="59" t="s">
        <v>2015</v>
      </c>
      <c r="D428" s="81">
        <v>10</v>
      </c>
      <c r="E428" s="81">
        <v>0.22500000000000001</v>
      </c>
      <c r="F428" s="211" t="s">
        <v>1970</v>
      </c>
      <c r="G428" s="81">
        <v>165</v>
      </c>
      <c r="H428" s="137">
        <v>425</v>
      </c>
      <c r="I428" s="81">
        <v>300</v>
      </c>
      <c r="J428" s="366">
        <f>1.73*D428*G428</f>
        <v>2854.5</v>
      </c>
      <c r="K428" s="81" t="s">
        <v>1355</v>
      </c>
    </row>
    <row r="429" spans="1:11" ht="31.5">
      <c r="A429" s="81">
        <v>424</v>
      </c>
      <c r="B429" s="203" t="s">
        <v>157</v>
      </c>
      <c r="C429" s="59" t="s">
        <v>2016</v>
      </c>
      <c r="D429" s="81">
        <v>10</v>
      </c>
      <c r="E429" s="81">
        <v>1.65</v>
      </c>
      <c r="F429" s="211" t="s">
        <v>1834</v>
      </c>
      <c r="G429" s="83">
        <v>275</v>
      </c>
      <c r="H429" s="137">
        <v>226</v>
      </c>
      <c r="I429" s="81">
        <v>200</v>
      </c>
      <c r="J429" s="366">
        <f>1.73*D429*I429</f>
        <v>3460</v>
      </c>
      <c r="K429" s="81" t="s">
        <v>1355</v>
      </c>
    </row>
    <row r="430" spans="1:11" ht="31.5">
      <c r="A430" s="81">
        <v>425</v>
      </c>
      <c r="B430" s="203" t="s">
        <v>157</v>
      </c>
      <c r="C430" s="59" t="s">
        <v>2017</v>
      </c>
      <c r="D430" s="81">
        <v>10</v>
      </c>
      <c r="E430" s="81">
        <v>1.36</v>
      </c>
      <c r="F430" s="211" t="s">
        <v>1821</v>
      </c>
      <c r="G430" s="81">
        <v>355</v>
      </c>
      <c r="H430" s="137">
        <v>255</v>
      </c>
      <c r="I430" s="81">
        <v>300</v>
      </c>
      <c r="J430" s="366">
        <f t="shared" si="7"/>
        <v>4411.5</v>
      </c>
      <c r="K430" s="81" t="s">
        <v>1355</v>
      </c>
    </row>
    <row r="431" spans="1:11" ht="31.5">
      <c r="A431" s="81">
        <v>426</v>
      </c>
      <c r="B431" s="203" t="s">
        <v>157</v>
      </c>
      <c r="C431" s="59" t="s">
        <v>2018</v>
      </c>
      <c r="D431" s="81">
        <v>10</v>
      </c>
      <c r="E431" s="81">
        <v>1.7549999999999999</v>
      </c>
      <c r="F431" s="211" t="s">
        <v>2010</v>
      </c>
      <c r="G431" s="81">
        <v>355</v>
      </c>
      <c r="H431" s="137">
        <v>255</v>
      </c>
      <c r="I431" s="81">
        <v>300</v>
      </c>
      <c r="J431" s="366">
        <f t="shared" si="7"/>
        <v>4411.5</v>
      </c>
      <c r="K431" s="81" t="s">
        <v>1355</v>
      </c>
    </row>
    <row r="432" spans="1:11" ht="31.5">
      <c r="A432" s="81">
        <v>427</v>
      </c>
      <c r="B432" s="203" t="s">
        <v>157</v>
      </c>
      <c r="C432" s="59" t="s">
        <v>2019</v>
      </c>
      <c r="D432" s="81">
        <v>10</v>
      </c>
      <c r="E432" s="81"/>
      <c r="F432" s="211" t="s">
        <v>1970</v>
      </c>
      <c r="G432" s="81">
        <v>165</v>
      </c>
      <c r="H432" s="137">
        <v>396</v>
      </c>
      <c r="I432" s="81">
        <v>400</v>
      </c>
      <c r="J432" s="366">
        <f>1.73*D432*G432</f>
        <v>2854.5</v>
      </c>
      <c r="K432" s="81" t="s">
        <v>1355</v>
      </c>
    </row>
    <row r="433" spans="1:11" ht="31.5">
      <c r="A433" s="81">
        <v>428</v>
      </c>
      <c r="B433" s="203" t="s">
        <v>157</v>
      </c>
      <c r="C433" s="59" t="s">
        <v>2020</v>
      </c>
      <c r="D433" s="81">
        <v>10</v>
      </c>
      <c r="E433" s="81">
        <v>0.2</v>
      </c>
      <c r="F433" s="211" t="s">
        <v>2006</v>
      </c>
      <c r="G433" s="81">
        <v>310</v>
      </c>
      <c r="H433" s="137">
        <v>396</v>
      </c>
      <c r="I433" s="81">
        <v>400</v>
      </c>
      <c r="J433" s="366">
        <f>1.73*D433*G433</f>
        <v>5363</v>
      </c>
      <c r="K433" s="81" t="s">
        <v>1355</v>
      </c>
    </row>
    <row r="434" spans="1:11" ht="47.25" customHeight="1">
      <c r="A434" s="81">
        <v>429</v>
      </c>
      <c r="B434" s="81" t="s">
        <v>157</v>
      </c>
      <c r="C434" s="59" t="s">
        <v>2021</v>
      </c>
      <c r="D434" s="81">
        <v>10</v>
      </c>
      <c r="E434" s="81">
        <v>8</v>
      </c>
      <c r="F434" s="59" t="s">
        <v>1840</v>
      </c>
      <c r="G434" s="81" t="s">
        <v>1841</v>
      </c>
      <c r="H434" s="368">
        <v>255</v>
      </c>
      <c r="I434" s="81">
        <v>200</v>
      </c>
      <c r="J434" s="366">
        <f>1.73*D434*175</f>
        <v>3027.5</v>
      </c>
      <c r="K434" s="213" t="s">
        <v>2022</v>
      </c>
    </row>
    <row r="435" spans="1:11" ht="15.75">
      <c r="A435" s="81">
        <v>430</v>
      </c>
      <c r="B435" s="224" t="s">
        <v>2023</v>
      </c>
      <c r="C435" s="217" t="s">
        <v>2024</v>
      </c>
      <c r="D435" s="226">
        <v>10</v>
      </c>
      <c r="E435" s="81">
        <v>3.9155000000000002</v>
      </c>
      <c r="F435" s="212" t="s">
        <v>1369</v>
      </c>
      <c r="G435" s="218">
        <v>210</v>
      </c>
      <c r="H435" s="137">
        <v>30</v>
      </c>
      <c r="I435" s="81">
        <v>30</v>
      </c>
      <c r="J435" s="366">
        <f t="shared" si="7"/>
        <v>519</v>
      </c>
      <c r="K435" s="218" t="s">
        <v>1355</v>
      </c>
    </row>
    <row r="436" spans="1:11" ht="15.75">
      <c r="A436" s="81">
        <v>431</v>
      </c>
      <c r="B436" s="224" t="s">
        <v>2023</v>
      </c>
      <c r="C436" s="217" t="s">
        <v>2025</v>
      </c>
      <c r="D436" s="226">
        <v>10</v>
      </c>
      <c r="E436" s="81">
        <v>3.6539999999999999</v>
      </c>
      <c r="F436" s="212" t="s">
        <v>1369</v>
      </c>
      <c r="G436" s="218">
        <v>210</v>
      </c>
      <c r="H436" s="137">
        <v>42</v>
      </c>
      <c r="I436" s="81">
        <v>50</v>
      </c>
      <c r="J436" s="366">
        <f t="shared" si="7"/>
        <v>726.6</v>
      </c>
      <c r="K436" s="218" t="s">
        <v>1355</v>
      </c>
    </row>
    <row r="437" spans="1:11" ht="15.75">
      <c r="A437" s="81">
        <v>432</v>
      </c>
      <c r="B437" s="224" t="s">
        <v>2023</v>
      </c>
      <c r="C437" s="217" t="s">
        <v>2026</v>
      </c>
      <c r="D437" s="226">
        <v>10</v>
      </c>
      <c r="E437" s="81">
        <v>2.3889999999999998</v>
      </c>
      <c r="F437" s="212" t="s">
        <v>1369</v>
      </c>
      <c r="G437" s="218">
        <v>210</v>
      </c>
      <c r="H437" s="137">
        <v>42</v>
      </c>
      <c r="I437" s="81">
        <v>50</v>
      </c>
      <c r="J437" s="366">
        <f t="shared" si="7"/>
        <v>726.6</v>
      </c>
      <c r="K437" s="218" t="s">
        <v>1355</v>
      </c>
    </row>
    <row r="438" spans="1:11" ht="15.75">
      <c r="A438" s="81">
        <v>433</v>
      </c>
      <c r="B438" s="224" t="s">
        <v>2023</v>
      </c>
      <c r="C438" s="217" t="s">
        <v>2027</v>
      </c>
      <c r="D438" s="226">
        <v>10</v>
      </c>
      <c r="E438" s="81">
        <v>1.8149</v>
      </c>
      <c r="F438" s="212" t="s">
        <v>1369</v>
      </c>
      <c r="G438" s="218">
        <v>210</v>
      </c>
      <c r="H438" s="137">
        <v>29</v>
      </c>
      <c r="I438" s="81">
        <v>50</v>
      </c>
      <c r="J438" s="366">
        <f t="shared" si="7"/>
        <v>501.70000000000005</v>
      </c>
      <c r="K438" s="218" t="s">
        <v>1355</v>
      </c>
    </row>
    <row r="439" spans="1:11" ht="15.75">
      <c r="A439" s="81">
        <v>434</v>
      </c>
      <c r="B439" s="224" t="s">
        <v>2023</v>
      </c>
      <c r="C439" s="217" t="s">
        <v>2028</v>
      </c>
      <c r="D439" s="226">
        <v>10</v>
      </c>
      <c r="E439" s="81">
        <v>3.8967999999999998</v>
      </c>
      <c r="F439" s="212" t="s">
        <v>1369</v>
      </c>
      <c r="G439" s="218">
        <v>210</v>
      </c>
      <c r="H439" s="137">
        <v>29</v>
      </c>
      <c r="I439" s="81">
        <v>50</v>
      </c>
      <c r="J439" s="366">
        <f t="shared" si="7"/>
        <v>501.70000000000005</v>
      </c>
      <c r="K439" s="218" t="s">
        <v>1355</v>
      </c>
    </row>
    <row r="440" spans="1:11" ht="15.75">
      <c r="A440" s="81">
        <v>435</v>
      </c>
      <c r="B440" s="224" t="s">
        <v>2023</v>
      </c>
      <c r="C440" s="217" t="s">
        <v>2029</v>
      </c>
      <c r="D440" s="226">
        <v>10</v>
      </c>
      <c r="E440" s="81">
        <v>2.9923000000000002</v>
      </c>
      <c r="F440" s="212" t="s">
        <v>1369</v>
      </c>
      <c r="G440" s="218">
        <v>210</v>
      </c>
      <c r="H440" s="137">
        <v>18</v>
      </c>
      <c r="I440" s="81">
        <v>20</v>
      </c>
      <c r="J440" s="366">
        <f t="shared" si="7"/>
        <v>311.40000000000003</v>
      </c>
      <c r="K440" s="218" t="s">
        <v>1355</v>
      </c>
    </row>
    <row r="441" spans="1:11" ht="15.75">
      <c r="A441" s="81">
        <v>436</v>
      </c>
      <c r="B441" s="224" t="s">
        <v>2023</v>
      </c>
      <c r="C441" s="217" t="s">
        <v>2030</v>
      </c>
      <c r="D441" s="226">
        <v>10</v>
      </c>
      <c r="E441" s="81">
        <v>10.082000000000001</v>
      </c>
      <c r="F441" s="212" t="s">
        <v>1369</v>
      </c>
      <c r="G441" s="218">
        <v>210</v>
      </c>
      <c r="H441" s="137">
        <v>18</v>
      </c>
      <c r="I441" s="81">
        <v>30</v>
      </c>
      <c r="J441" s="366">
        <f t="shared" si="7"/>
        <v>311.40000000000003</v>
      </c>
      <c r="K441" s="218" t="s">
        <v>1355</v>
      </c>
    </row>
    <row r="442" spans="1:11" ht="15.75">
      <c r="A442" s="81">
        <v>437</v>
      </c>
      <c r="B442" s="224" t="s">
        <v>2023</v>
      </c>
      <c r="C442" s="217" t="s">
        <v>2031</v>
      </c>
      <c r="D442" s="226">
        <v>10</v>
      </c>
      <c r="E442" s="81">
        <v>9.3085000000000004</v>
      </c>
      <c r="F442" s="212" t="s">
        <v>1369</v>
      </c>
      <c r="G442" s="218">
        <v>210</v>
      </c>
      <c r="H442" s="137">
        <v>113</v>
      </c>
      <c r="I442" s="81">
        <v>100</v>
      </c>
      <c r="J442" s="366">
        <f>1.73*D442*I442</f>
        <v>1730</v>
      </c>
      <c r="K442" s="218" t="s">
        <v>1355</v>
      </c>
    </row>
    <row r="443" spans="1:11" ht="15.75">
      <c r="A443" s="81">
        <v>438</v>
      </c>
      <c r="B443" s="224" t="s">
        <v>2023</v>
      </c>
      <c r="C443" s="217" t="s">
        <v>2032</v>
      </c>
      <c r="D443" s="226">
        <v>10</v>
      </c>
      <c r="E443" s="81">
        <v>7.2888999999999999</v>
      </c>
      <c r="F443" s="212" t="s">
        <v>1369</v>
      </c>
      <c r="G443" s="218">
        <v>210</v>
      </c>
      <c r="H443" s="137">
        <v>113</v>
      </c>
      <c r="I443" s="81">
        <v>100</v>
      </c>
      <c r="J443" s="366">
        <f>1.73*D443*I443</f>
        <v>1730</v>
      </c>
      <c r="K443" s="218" t="s">
        <v>1355</v>
      </c>
    </row>
    <row r="444" spans="1:11" ht="15.75">
      <c r="A444" s="81">
        <v>439</v>
      </c>
      <c r="B444" s="224" t="s">
        <v>2023</v>
      </c>
      <c r="C444" s="217" t="s">
        <v>2033</v>
      </c>
      <c r="D444" s="226">
        <v>10</v>
      </c>
      <c r="E444" s="81">
        <v>22.555599999999998</v>
      </c>
      <c r="F444" s="212" t="s">
        <v>1369</v>
      </c>
      <c r="G444" s="218">
        <v>210</v>
      </c>
      <c r="H444" s="137">
        <v>106</v>
      </c>
      <c r="I444" s="81">
        <v>150</v>
      </c>
      <c r="J444" s="366">
        <f t="shared" si="7"/>
        <v>1833.8000000000002</v>
      </c>
      <c r="K444" s="218" t="s">
        <v>1355</v>
      </c>
    </row>
    <row r="445" spans="1:11" ht="15.75">
      <c r="A445" s="81">
        <v>440</v>
      </c>
      <c r="B445" s="224" t="s">
        <v>2023</v>
      </c>
      <c r="C445" s="217" t="s">
        <v>2034</v>
      </c>
      <c r="D445" s="226">
        <v>10</v>
      </c>
      <c r="E445" s="81">
        <v>8.7939000000000007</v>
      </c>
      <c r="F445" s="212" t="s">
        <v>1369</v>
      </c>
      <c r="G445" s="218">
        <v>210</v>
      </c>
      <c r="H445" s="137">
        <v>113</v>
      </c>
      <c r="I445" s="81">
        <v>100</v>
      </c>
      <c r="J445" s="366">
        <f>1.73*D445*I445</f>
        <v>1730</v>
      </c>
      <c r="K445" s="218" t="s">
        <v>1355</v>
      </c>
    </row>
    <row r="446" spans="1:11" ht="15.75">
      <c r="A446" s="81">
        <v>441</v>
      </c>
      <c r="B446" s="224" t="s">
        <v>2023</v>
      </c>
      <c r="C446" s="217" t="s">
        <v>2035</v>
      </c>
      <c r="D446" s="226">
        <v>10</v>
      </c>
      <c r="E446" s="81">
        <v>5.2439999999999998</v>
      </c>
      <c r="F446" s="212" t="s">
        <v>1369</v>
      </c>
      <c r="G446" s="218">
        <v>210</v>
      </c>
      <c r="H446" s="137">
        <v>64</v>
      </c>
      <c r="I446" s="81">
        <v>75</v>
      </c>
      <c r="J446" s="366">
        <f t="shared" si="7"/>
        <v>1107.2</v>
      </c>
      <c r="K446" s="218" t="s">
        <v>1355</v>
      </c>
    </row>
    <row r="447" spans="1:11" ht="15.75">
      <c r="A447" s="81">
        <v>442</v>
      </c>
      <c r="B447" s="224" t="s">
        <v>2023</v>
      </c>
      <c r="C447" s="217" t="s">
        <v>2036</v>
      </c>
      <c r="D447" s="226">
        <v>10</v>
      </c>
      <c r="E447" s="81">
        <v>28.0336</v>
      </c>
      <c r="F447" s="212" t="s">
        <v>1369</v>
      </c>
      <c r="G447" s="218">
        <v>210</v>
      </c>
      <c r="H447" s="137">
        <v>100</v>
      </c>
      <c r="I447" s="81">
        <v>100</v>
      </c>
      <c r="J447" s="366">
        <f>1.73*D447*I447</f>
        <v>1730</v>
      </c>
      <c r="K447" s="218" t="s">
        <v>1355</v>
      </c>
    </row>
    <row r="448" spans="1:11" ht="15.75">
      <c r="A448" s="81">
        <v>443</v>
      </c>
      <c r="B448" s="224" t="s">
        <v>2023</v>
      </c>
      <c r="C448" s="217" t="s">
        <v>2037</v>
      </c>
      <c r="D448" s="226">
        <v>10</v>
      </c>
      <c r="E448" s="81">
        <v>1.7681</v>
      </c>
      <c r="F448" s="212" t="s">
        <v>1369</v>
      </c>
      <c r="G448" s="218">
        <v>210</v>
      </c>
      <c r="H448" s="137">
        <v>29</v>
      </c>
      <c r="I448" s="81">
        <v>50</v>
      </c>
      <c r="J448" s="366">
        <f t="shared" si="7"/>
        <v>501.70000000000005</v>
      </c>
      <c r="K448" s="218" t="s">
        <v>1355</v>
      </c>
    </row>
    <row r="449" spans="1:11" ht="15.75">
      <c r="A449" s="81">
        <v>444</v>
      </c>
      <c r="B449" s="224" t="s">
        <v>2023</v>
      </c>
      <c r="C449" s="217" t="s">
        <v>2038</v>
      </c>
      <c r="D449" s="226">
        <v>10</v>
      </c>
      <c r="E449" s="81">
        <v>3.0017</v>
      </c>
      <c r="F449" s="212" t="s">
        <v>1369</v>
      </c>
      <c r="G449" s="218">
        <v>210</v>
      </c>
      <c r="H449" s="137">
        <v>58</v>
      </c>
      <c r="I449" s="81">
        <v>75</v>
      </c>
      <c r="J449" s="366">
        <f t="shared" si="7"/>
        <v>1003.4000000000001</v>
      </c>
      <c r="K449" s="218" t="s">
        <v>1355</v>
      </c>
    </row>
    <row r="450" spans="1:11" ht="15.75">
      <c r="A450" s="81">
        <v>445</v>
      </c>
      <c r="B450" s="224" t="s">
        <v>2023</v>
      </c>
      <c r="C450" s="217" t="s">
        <v>2039</v>
      </c>
      <c r="D450" s="226">
        <v>10</v>
      </c>
      <c r="E450" s="81">
        <v>10.814500000000001</v>
      </c>
      <c r="F450" s="212" t="s">
        <v>1369</v>
      </c>
      <c r="G450" s="218">
        <v>210</v>
      </c>
      <c r="H450" s="137">
        <v>47</v>
      </c>
      <c r="I450" s="81">
        <v>50</v>
      </c>
      <c r="J450" s="366">
        <f t="shared" si="7"/>
        <v>813.1</v>
      </c>
      <c r="K450" s="218" t="s">
        <v>1355</v>
      </c>
    </row>
    <row r="451" spans="1:11" ht="15.75">
      <c r="A451" s="81">
        <v>446</v>
      </c>
      <c r="B451" s="224" t="s">
        <v>2023</v>
      </c>
      <c r="C451" s="217" t="s">
        <v>2040</v>
      </c>
      <c r="D451" s="226">
        <v>10</v>
      </c>
      <c r="E451" s="81">
        <v>4.5076000000000001</v>
      </c>
      <c r="F451" s="212" t="s">
        <v>1369</v>
      </c>
      <c r="G451" s="218">
        <v>210</v>
      </c>
      <c r="H451" s="137">
        <v>35</v>
      </c>
      <c r="I451" s="81">
        <v>50</v>
      </c>
      <c r="J451" s="366">
        <f t="shared" si="7"/>
        <v>605.5</v>
      </c>
      <c r="K451" s="218" t="s">
        <v>1355</v>
      </c>
    </row>
    <row r="452" spans="1:11" ht="15.75">
      <c r="A452" s="81">
        <v>447</v>
      </c>
      <c r="B452" s="224" t="s">
        <v>2023</v>
      </c>
      <c r="C452" s="217" t="s">
        <v>2041</v>
      </c>
      <c r="D452" s="226">
        <v>10</v>
      </c>
      <c r="E452" s="81">
        <v>4.2960000000000003</v>
      </c>
      <c r="F452" s="211" t="s">
        <v>1354</v>
      </c>
      <c r="G452" s="220">
        <v>175</v>
      </c>
      <c r="H452" s="137">
        <v>88</v>
      </c>
      <c r="I452" s="81">
        <v>100</v>
      </c>
      <c r="J452" s="366">
        <f t="shared" si="7"/>
        <v>1522.4</v>
      </c>
      <c r="K452" s="218" t="s">
        <v>1355</v>
      </c>
    </row>
    <row r="453" spans="1:11" ht="15.75">
      <c r="A453" s="81">
        <v>448</v>
      </c>
      <c r="B453" s="224" t="s">
        <v>2023</v>
      </c>
      <c r="C453" s="217" t="s">
        <v>2042</v>
      </c>
      <c r="D453" s="226">
        <v>10</v>
      </c>
      <c r="E453" s="81">
        <v>2.194</v>
      </c>
      <c r="F453" s="211" t="s">
        <v>1354</v>
      </c>
      <c r="G453" s="220">
        <v>175</v>
      </c>
      <c r="H453" s="137">
        <v>71</v>
      </c>
      <c r="I453" s="81">
        <v>50</v>
      </c>
      <c r="J453" s="366">
        <f t="shared" si="7"/>
        <v>1228.3</v>
      </c>
      <c r="K453" s="218" t="s">
        <v>1355</v>
      </c>
    </row>
    <row r="454" spans="1:11" ht="15.75">
      <c r="A454" s="81">
        <v>449</v>
      </c>
      <c r="B454" s="224" t="s">
        <v>2023</v>
      </c>
      <c r="C454" s="217" t="s">
        <v>2043</v>
      </c>
      <c r="D454" s="226">
        <v>10</v>
      </c>
      <c r="E454" s="81">
        <v>15.35</v>
      </c>
      <c r="F454" s="211" t="s">
        <v>1354</v>
      </c>
      <c r="G454" s="220">
        <v>175</v>
      </c>
      <c r="H454" s="137">
        <v>53</v>
      </c>
      <c r="I454" s="81">
        <v>75</v>
      </c>
      <c r="J454" s="366">
        <f t="shared" si="7"/>
        <v>916.90000000000009</v>
      </c>
      <c r="K454" s="218" t="s">
        <v>1355</v>
      </c>
    </row>
    <row r="455" spans="1:11" ht="15.75">
      <c r="A455" s="81">
        <v>450</v>
      </c>
      <c r="B455" s="224" t="s">
        <v>2023</v>
      </c>
      <c r="C455" s="217" t="s">
        <v>2044</v>
      </c>
      <c r="D455" s="226">
        <v>10</v>
      </c>
      <c r="E455" s="81">
        <v>1.5780000000000001</v>
      </c>
      <c r="F455" s="211" t="s">
        <v>1354</v>
      </c>
      <c r="G455" s="220">
        <v>175</v>
      </c>
      <c r="H455" s="137">
        <v>23</v>
      </c>
      <c r="I455" s="81">
        <v>50</v>
      </c>
      <c r="J455" s="366">
        <f t="shared" ref="J455:J518" si="8">1.73*D455*H455</f>
        <v>397.90000000000003</v>
      </c>
      <c r="K455" s="218" t="s">
        <v>1355</v>
      </c>
    </row>
    <row r="456" spans="1:11" ht="15.75">
      <c r="A456" s="81">
        <v>451</v>
      </c>
      <c r="B456" s="224" t="s">
        <v>2023</v>
      </c>
      <c r="C456" s="217" t="s">
        <v>2045</v>
      </c>
      <c r="D456" s="226">
        <v>10</v>
      </c>
      <c r="E456" s="81">
        <v>2.4</v>
      </c>
      <c r="F456" s="211" t="s">
        <v>1354</v>
      </c>
      <c r="G456" s="220">
        <v>175</v>
      </c>
      <c r="H456" s="137">
        <v>85</v>
      </c>
      <c r="I456" s="81">
        <v>150</v>
      </c>
      <c r="J456" s="366">
        <f t="shared" si="8"/>
        <v>1470.5</v>
      </c>
      <c r="K456" s="218" t="s">
        <v>1355</v>
      </c>
    </row>
    <row r="457" spans="1:11" ht="15.75">
      <c r="A457" s="81">
        <v>452</v>
      </c>
      <c r="B457" s="224" t="s">
        <v>2023</v>
      </c>
      <c r="C457" s="217" t="s">
        <v>2046</v>
      </c>
      <c r="D457" s="226">
        <v>10</v>
      </c>
      <c r="E457" s="81">
        <v>5.5279999999999996</v>
      </c>
      <c r="F457" s="211" t="s">
        <v>1354</v>
      </c>
      <c r="G457" s="220">
        <v>175</v>
      </c>
      <c r="H457" s="137">
        <v>58</v>
      </c>
      <c r="I457" s="81">
        <v>40</v>
      </c>
      <c r="J457" s="366">
        <f>1.73*D457*I457</f>
        <v>692</v>
      </c>
      <c r="K457" s="218" t="s">
        <v>1355</v>
      </c>
    </row>
    <row r="458" spans="1:11" ht="15.75">
      <c r="A458" s="81">
        <v>453</v>
      </c>
      <c r="B458" s="224" t="s">
        <v>2023</v>
      </c>
      <c r="C458" s="217" t="s">
        <v>2047</v>
      </c>
      <c r="D458" s="226">
        <v>10</v>
      </c>
      <c r="E458" s="81">
        <v>7.9729999999999999</v>
      </c>
      <c r="F458" s="212" t="s">
        <v>1369</v>
      </c>
      <c r="G458" s="218">
        <v>210</v>
      </c>
      <c r="H458" s="137">
        <v>58</v>
      </c>
      <c r="I458" s="81">
        <v>100</v>
      </c>
      <c r="J458" s="366">
        <f t="shared" si="8"/>
        <v>1003.4000000000001</v>
      </c>
      <c r="K458" s="218" t="s">
        <v>1355</v>
      </c>
    </row>
    <row r="459" spans="1:11" ht="15.75">
      <c r="A459" s="81">
        <v>454</v>
      </c>
      <c r="B459" s="224" t="s">
        <v>2023</v>
      </c>
      <c r="C459" s="217" t="s">
        <v>2048</v>
      </c>
      <c r="D459" s="226">
        <v>10</v>
      </c>
      <c r="E459" s="81">
        <v>11.506</v>
      </c>
      <c r="F459" s="211" t="s">
        <v>1354</v>
      </c>
      <c r="G459" s="220">
        <v>175</v>
      </c>
      <c r="H459" s="137">
        <v>29</v>
      </c>
      <c r="I459" s="81">
        <v>20</v>
      </c>
      <c r="J459" s="366">
        <f>1.73*D459*I459</f>
        <v>346</v>
      </c>
      <c r="K459" s="218" t="s">
        <v>1355</v>
      </c>
    </row>
    <row r="460" spans="1:11" ht="15.75">
      <c r="A460" s="81">
        <v>455</v>
      </c>
      <c r="B460" s="224" t="s">
        <v>2023</v>
      </c>
      <c r="C460" s="217" t="s">
        <v>2049</v>
      </c>
      <c r="D460" s="226">
        <v>10</v>
      </c>
      <c r="E460" s="81">
        <v>4.7249999999999996</v>
      </c>
      <c r="F460" s="211" t="s">
        <v>1354</v>
      </c>
      <c r="G460" s="220">
        <v>175</v>
      </c>
      <c r="H460" s="137">
        <v>29</v>
      </c>
      <c r="I460" s="81">
        <v>30</v>
      </c>
      <c r="J460" s="366">
        <f t="shared" si="8"/>
        <v>501.70000000000005</v>
      </c>
      <c r="K460" s="218" t="s">
        <v>1355</v>
      </c>
    </row>
    <row r="461" spans="1:11" ht="15.75">
      <c r="A461" s="81">
        <v>456</v>
      </c>
      <c r="B461" s="224" t="s">
        <v>2023</v>
      </c>
      <c r="C461" s="217" t="s">
        <v>2050</v>
      </c>
      <c r="D461" s="226">
        <v>10</v>
      </c>
      <c r="E461" s="81">
        <v>3.7639999999999998</v>
      </c>
      <c r="F461" s="212" t="s">
        <v>1369</v>
      </c>
      <c r="G461" s="218">
        <v>210</v>
      </c>
      <c r="H461" s="137">
        <v>35</v>
      </c>
      <c r="I461" s="81">
        <v>50</v>
      </c>
      <c r="J461" s="366">
        <f t="shared" si="8"/>
        <v>605.5</v>
      </c>
      <c r="K461" s="218" t="s">
        <v>1355</v>
      </c>
    </row>
    <row r="462" spans="1:11" ht="15.75">
      <c r="A462" s="81">
        <v>457</v>
      </c>
      <c r="B462" s="224" t="s">
        <v>2023</v>
      </c>
      <c r="C462" s="217" t="s">
        <v>2051</v>
      </c>
      <c r="D462" s="226">
        <v>10</v>
      </c>
      <c r="E462" s="81">
        <v>24.648</v>
      </c>
      <c r="F462" s="212" t="s">
        <v>1369</v>
      </c>
      <c r="G462" s="218">
        <v>210</v>
      </c>
      <c r="H462" s="137">
        <v>21</v>
      </c>
      <c r="I462" s="81">
        <v>30</v>
      </c>
      <c r="J462" s="366">
        <f t="shared" si="8"/>
        <v>363.3</v>
      </c>
      <c r="K462" s="218" t="s">
        <v>1355</v>
      </c>
    </row>
    <row r="463" spans="1:11" ht="15.75">
      <c r="A463" s="81">
        <v>458</v>
      </c>
      <c r="B463" s="224" t="s">
        <v>2023</v>
      </c>
      <c r="C463" s="217" t="s">
        <v>2052</v>
      </c>
      <c r="D463" s="226">
        <v>10</v>
      </c>
      <c r="E463" s="81">
        <v>4.1417000000000002</v>
      </c>
      <c r="F463" s="212" t="s">
        <v>1369</v>
      </c>
      <c r="G463" s="218">
        <v>210</v>
      </c>
      <c r="H463" s="137">
        <v>35</v>
      </c>
      <c r="I463" s="81">
        <v>30</v>
      </c>
      <c r="J463" s="366">
        <f>1.73*D463*I463</f>
        <v>519</v>
      </c>
      <c r="K463" s="218" t="s">
        <v>1355</v>
      </c>
    </row>
    <row r="464" spans="1:11" ht="15.75">
      <c r="A464" s="81">
        <v>459</v>
      </c>
      <c r="B464" s="224" t="s">
        <v>2023</v>
      </c>
      <c r="C464" s="217" t="s">
        <v>2053</v>
      </c>
      <c r="D464" s="226">
        <v>10</v>
      </c>
      <c r="E464" s="81">
        <v>4.9680999999999997</v>
      </c>
      <c r="F464" s="212" t="s">
        <v>1369</v>
      </c>
      <c r="G464" s="218">
        <v>210</v>
      </c>
      <c r="H464" s="137">
        <v>29</v>
      </c>
      <c r="I464" s="81">
        <v>50</v>
      </c>
      <c r="J464" s="366">
        <f t="shared" si="8"/>
        <v>501.70000000000005</v>
      </c>
      <c r="K464" s="218" t="s">
        <v>1355</v>
      </c>
    </row>
    <row r="465" spans="1:11" ht="15.75">
      <c r="A465" s="81">
        <v>460</v>
      </c>
      <c r="B465" s="224" t="s">
        <v>2023</v>
      </c>
      <c r="C465" s="217" t="s">
        <v>2054</v>
      </c>
      <c r="D465" s="226">
        <v>10</v>
      </c>
      <c r="E465" s="81">
        <v>18.779</v>
      </c>
      <c r="F465" s="212" t="s">
        <v>1369</v>
      </c>
      <c r="G465" s="218">
        <v>210</v>
      </c>
      <c r="H465" s="137">
        <v>58</v>
      </c>
      <c r="I465" s="81">
        <v>100</v>
      </c>
      <c r="J465" s="366">
        <f t="shared" si="8"/>
        <v>1003.4000000000001</v>
      </c>
      <c r="K465" s="218" t="s">
        <v>1355</v>
      </c>
    </row>
    <row r="466" spans="1:11" ht="15.75">
      <c r="A466" s="81">
        <v>461</v>
      </c>
      <c r="B466" s="224" t="s">
        <v>2023</v>
      </c>
      <c r="C466" s="217" t="s">
        <v>2055</v>
      </c>
      <c r="D466" s="226">
        <v>10</v>
      </c>
      <c r="E466" s="81">
        <v>3.0859999999999999</v>
      </c>
      <c r="F466" s="212" t="s">
        <v>1369</v>
      </c>
      <c r="G466" s="218">
        <v>210</v>
      </c>
      <c r="H466" s="137">
        <v>58</v>
      </c>
      <c r="I466" s="81">
        <v>100</v>
      </c>
      <c r="J466" s="366">
        <f t="shared" si="8"/>
        <v>1003.4000000000001</v>
      </c>
      <c r="K466" s="218" t="s">
        <v>1355</v>
      </c>
    </row>
    <row r="467" spans="1:11" ht="15.75">
      <c r="A467" s="81">
        <v>462</v>
      </c>
      <c r="B467" s="224" t="s">
        <v>2023</v>
      </c>
      <c r="C467" s="217" t="s">
        <v>2056</v>
      </c>
      <c r="D467" s="226">
        <v>10</v>
      </c>
      <c r="E467" s="81">
        <v>5.8079999999999998</v>
      </c>
      <c r="F467" s="212" t="s">
        <v>1369</v>
      </c>
      <c r="G467" s="218">
        <v>210</v>
      </c>
      <c r="H467" s="137">
        <v>116</v>
      </c>
      <c r="I467" s="81">
        <v>100</v>
      </c>
      <c r="J467" s="366">
        <f>1.73*D467*I467</f>
        <v>1730</v>
      </c>
      <c r="K467" s="218" t="s">
        <v>1355</v>
      </c>
    </row>
    <row r="468" spans="1:11" ht="15.75">
      <c r="A468" s="81">
        <v>463</v>
      </c>
      <c r="B468" s="224" t="s">
        <v>2023</v>
      </c>
      <c r="C468" s="217" t="s">
        <v>2057</v>
      </c>
      <c r="D468" s="226">
        <v>10</v>
      </c>
      <c r="E468" s="81">
        <v>5.8037000000000001</v>
      </c>
      <c r="F468" s="212" t="s">
        <v>1369</v>
      </c>
      <c r="G468" s="218">
        <v>210</v>
      </c>
      <c r="H468" s="137">
        <v>58</v>
      </c>
      <c r="I468" s="81">
        <v>50</v>
      </c>
      <c r="J468" s="366">
        <f>1.73*D468*I468</f>
        <v>865</v>
      </c>
      <c r="K468" s="218" t="s">
        <v>1355</v>
      </c>
    </row>
    <row r="469" spans="1:11" ht="15.75">
      <c r="A469" s="81">
        <v>464</v>
      </c>
      <c r="B469" s="224" t="s">
        <v>2023</v>
      </c>
      <c r="C469" s="217" t="s">
        <v>2058</v>
      </c>
      <c r="D469" s="226">
        <v>10</v>
      </c>
      <c r="E469" s="81">
        <v>12.8116</v>
      </c>
      <c r="F469" s="211" t="s">
        <v>1354</v>
      </c>
      <c r="G469" s="220">
        <v>175</v>
      </c>
      <c r="H469" s="137">
        <v>28</v>
      </c>
      <c r="I469" s="81">
        <v>50</v>
      </c>
      <c r="J469" s="366">
        <f t="shared" si="8"/>
        <v>484.40000000000003</v>
      </c>
      <c r="K469" s="218" t="s">
        <v>1355</v>
      </c>
    </row>
    <row r="470" spans="1:11" ht="15.75">
      <c r="A470" s="81">
        <v>465</v>
      </c>
      <c r="B470" s="224" t="s">
        <v>2023</v>
      </c>
      <c r="C470" s="217" t="s">
        <v>2059</v>
      </c>
      <c r="D470" s="226">
        <v>10</v>
      </c>
      <c r="E470" s="81">
        <v>19.520900000000001</v>
      </c>
      <c r="F470" s="212" t="s">
        <v>1369</v>
      </c>
      <c r="G470" s="218">
        <v>210</v>
      </c>
      <c r="H470" s="137">
        <v>24</v>
      </c>
      <c r="I470" s="81">
        <v>40</v>
      </c>
      <c r="J470" s="366">
        <f t="shared" si="8"/>
        <v>415.20000000000005</v>
      </c>
      <c r="K470" s="218" t="s">
        <v>1355</v>
      </c>
    </row>
    <row r="471" spans="1:11" ht="15.75">
      <c r="A471" s="81">
        <v>466</v>
      </c>
      <c r="B471" s="224" t="s">
        <v>2023</v>
      </c>
      <c r="C471" s="217" t="s">
        <v>2060</v>
      </c>
      <c r="D471" s="226">
        <v>10</v>
      </c>
      <c r="E471" s="81">
        <v>15.348800000000001</v>
      </c>
      <c r="F471" s="212" t="s">
        <v>1369</v>
      </c>
      <c r="G471" s="218">
        <v>210</v>
      </c>
      <c r="H471" s="137">
        <v>21</v>
      </c>
      <c r="I471" s="81">
        <v>75</v>
      </c>
      <c r="J471" s="366">
        <f t="shared" si="8"/>
        <v>363.3</v>
      </c>
      <c r="K471" s="218" t="s">
        <v>1355</v>
      </c>
    </row>
    <row r="472" spans="1:11" ht="15.75">
      <c r="A472" s="81">
        <v>467</v>
      </c>
      <c r="B472" s="224" t="s">
        <v>2023</v>
      </c>
      <c r="C472" s="217" t="s">
        <v>2061</v>
      </c>
      <c r="D472" s="226">
        <v>10</v>
      </c>
      <c r="E472" s="81">
        <v>3.4588999999999999</v>
      </c>
      <c r="F472" s="212" t="s">
        <v>1369</v>
      </c>
      <c r="G472" s="218">
        <v>210</v>
      </c>
      <c r="H472" s="137">
        <v>56</v>
      </c>
      <c r="I472" s="81">
        <v>50</v>
      </c>
      <c r="J472" s="366">
        <f>1.73*D472*I472</f>
        <v>865</v>
      </c>
      <c r="K472" s="218" t="s">
        <v>1355</v>
      </c>
    </row>
    <row r="473" spans="1:11" ht="15.75">
      <c r="A473" s="81">
        <v>468</v>
      </c>
      <c r="B473" s="224" t="s">
        <v>2023</v>
      </c>
      <c r="C473" s="217" t="s">
        <v>2062</v>
      </c>
      <c r="D473" s="226">
        <v>10</v>
      </c>
      <c r="E473" s="81">
        <v>4.1695000000000002</v>
      </c>
      <c r="F473" s="212" t="s">
        <v>1369</v>
      </c>
      <c r="G473" s="218">
        <v>210</v>
      </c>
      <c r="H473" s="137">
        <v>42</v>
      </c>
      <c r="I473" s="81">
        <v>50</v>
      </c>
      <c r="J473" s="366">
        <f t="shared" si="8"/>
        <v>726.6</v>
      </c>
      <c r="K473" s="218" t="s">
        <v>1355</v>
      </c>
    </row>
    <row r="474" spans="1:11" ht="15.75">
      <c r="A474" s="81">
        <v>469</v>
      </c>
      <c r="B474" s="224" t="s">
        <v>2023</v>
      </c>
      <c r="C474" s="217" t="s">
        <v>2063</v>
      </c>
      <c r="D474" s="226">
        <v>10</v>
      </c>
      <c r="E474" s="81">
        <v>7.9539999999999997</v>
      </c>
      <c r="F474" s="212" t="s">
        <v>1369</v>
      </c>
      <c r="G474" s="218">
        <v>210</v>
      </c>
      <c r="H474" s="137">
        <v>42</v>
      </c>
      <c r="I474" s="81">
        <v>50</v>
      </c>
      <c r="J474" s="366">
        <f t="shared" si="8"/>
        <v>726.6</v>
      </c>
      <c r="K474" s="218" t="s">
        <v>1355</v>
      </c>
    </row>
    <row r="475" spans="1:11" ht="15.75">
      <c r="A475" s="81">
        <v>470</v>
      </c>
      <c r="B475" s="224" t="s">
        <v>2023</v>
      </c>
      <c r="C475" s="217" t="s">
        <v>2064</v>
      </c>
      <c r="D475" s="226">
        <v>10</v>
      </c>
      <c r="E475" s="81">
        <v>33.220700000000001</v>
      </c>
      <c r="F475" s="211" t="s">
        <v>1354</v>
      </c>
      <c r="G475" s="220">
        <v>175</v>
      </c>
      <c r="H475" s="137">
        <v>71</v>
      </c>
      <c r="I475" s="81">
        <v>100</v>
      </c>
      <c r="J475" s="366">
        <f t="shared" si="8"/>
        <v>1228.3</v>
      </c>
      <c r="K475" s="218" t="s">
        <v>1355</v>
      </c>
    </row>
    <row r="476" spans="1:11" ht="15.75">
      <c r="A476" s="81">
        <v>471</v>
      </c>
      <c r="B476" s="224" t="s">
        <v>2023</v>
      </c>
      <c r="C476" s="217" t="s">
        <v>2065</v>
      </c>
      <c r="D476" s="226">
        <v>10</v>
      </c>
      <c r="E476" s="81">
        <v>18.242000000000001</v>
      </c>
      <c r="F476" s="212" t="s">
        <v>1369</v>
      </c>
      <c r="G476" s="218">
        <v>210</v>
      </c>
      <c r="H476" s="137">
        <v>29</v>
      </c>
      <c r="I476" s="81">
        <v>50</v>
      </c>
      <c r="J476" s="366">
        <f t="shared" si="8"/>
        <v>501.70000000000005</v>
      </c>
      <c r="K476" s="218" t="s">
        <v>1355</v>
      </c>
    </row>
    <row r="477" spans="1:11" ht="15.75">
      <c r="A477" s="81">
        <v>472</v>
      </c>
      <c r="B477" s="224" t="s">
        <v>2023</v>
      </c>
      <c r="C477" s="217" t="s">
        <v>2066</v>
      </c>
      <c r="D477" s="226">
        <v>10</v>
      </c>
      <c r="E477" s="81">
        <v>18.0243</v>
      </c>
      <c r="F477" s="212" t="s">
        <v>1369</v>
      </c>
      <c r="G477" s="218">
        <v>210</v>
      </c>
      <c r="H477" s="137">
        <v>29</v>
      </c>
      <c r="I477" s="81">
        <v>50</v>
      </c>
      <c r="J477" s="366">
        <f t="shared" si="8"/>
        <v>501.70000000000005</v>
      </c>
      <c r="K477" s="218" t="s">
        <v>1355</v>
      </c>
    </row>
    <row r="478" spans="1:11" ht="15.75">
      <c r="A478" s="81">
        <v>473</v>
      </c>
      <c r="B478" s="224" t="s">
        <v>2023</v>
      </c>
      <c r="C478" s="217" t="s">
        <v>2067</v>
      </c>
      <c r="D478" s="226">
        <v>10</v>
      </c>
      <c r="E478" s="81">
        <v>3.19</v>
      </c>
      <c r="F478" s="211" t="s">
        <v>1354</v>
      </c>
      <c r="G478" s="220">
        <v>175</v>
      </c>
      <c r="H478" s="137">
        <v>29</v>
      </c>
      <c r="I478" s="81">
        <v>50</v>
      </c>
      <c r="J478" s="366">
        <f t="shared" si="8"/>
        <v>501.70000000000005</v>
      </c>
      <c r="K478" s="218" t="s">
        <v>1355</v>
      </c>
    </row>
    <row r="479" spans="1:11" ht="15.75">
      <c r="A479" s="81">
        <v>474</v>
      </c>
      <c r="B479" s="224" t="s">
        <v>2023</v>
      </c>
      <c r="C479" s="217" t="s">
        <v>2068</v>
      </c>
      <c r="D479" s="226">
        <v>10</v>
      </c>
      <c r="E479" s="81">
        <v>2.6659999999999999</v>
      </c>
      <c r="F479" s="211" t="s">
        <v>1354</v>
      </c>
      <c r="G479" s="220">
        <v>175</v>
      </c>
      <c r="H479" s="137">
        <v>29</v>
      </c>
      <c r="I479" s="81">
        <v>50</v>
      </c>
      <c r="J479" s="366">
        <f t="shared" si="8"/>
        <v>501.70000000000005</v>
      </c>
      <c r="K479" s="218" t="s">
        <v>1355</v>
      </c>
    </row>
    <row r="480" spans="1:11" ht="15.75">
      <c r="A480" s="81">
        <v>475</v>
      </c>
      <c r="B480" s="224" t="s">
        <v>2023</v>
      </c>
      <c r="C480" s="217" t="s">
        <v>2069</v>
      </c>
      <c r="D480" s="226">
        <v>10</v>
      </c>
      <c r="E480" s="81">
        <v>1.47</v>
      </c>
      <c r="F480" s="211" t="s">
        <v>1354</v>
      </c>
      <c r="G480" s="220">
        <v>175</v>
      </c>
      <c r="H480" s="137">
        <v>46</v>
      </c>
      <c r="I480" s="81">
        <v>50</v>
      </c>
      <c r="J480" s="366">
        <f t="shared" si="8"/>
        <v>795.80000000000007</v>
      </c>
      <c r="K480" s="218" t="s">
        <v>1355</v>
      </c>
    </row>
    <row r="481" spans="1:17" ht="15.75">
      <c r="A481" s="81">
        <v>476</v>
      </c>
      <c r="B481" s="224" t="s">
        <v>2023</v>
      </c>
      <c r="C481" s="217" t="s">
        <v>2070</v>
      </c>
      <c r="D481" s="226">
        <v>10</v>
      </c>
      <c r="E481" s="81">
        <v>6.3578000000000001</v>
      </c>
      <c r="F481" s="211" t="s">
        <v>1354</v>
      </c>
      <c r="G481" s="220">
        <v>175</v>
      </c>
      <c r="H481" s="137">
        <v>58</v>
      </c>
      <c r="I481" s="81">
        <v>50</v>
      </c>
      <c r="J481" s="366">
        <f>1.73*D481*I481</f>
        <v>865</v>
      </c>
      <c r="K481" s="218" t="s">
        <v>1355</v>
      </c>
    </row>
    <row r="482" spans="1:17" ht="15.75">
      <c r="A482" s="81">
        <v>477</v>
      </c>
      <c r="B482" s="224" t="s">
        <v>2023</v>
      </c>
      <c r="C482" s="217" t="s">
        <v>2071</v>
      </c>
      <c r="D482" s="226">
        <v>10</v>
      </c>
      <c r="E482" s="81">
        <v>3.2515999999999998</v>
      </c>
      <c r="F482" s="211" t="s">
        <v>1354</v>
      </c>
      <c r="G482" s="220">
        <v>175</v>
      </c>
      <c r="H482" s="137">
        <v>18</v>
      </c>
      <c r="I482" s="81">
        <v>30</v>
      </c>
      <c r="J482" s="366">
        <f t="shared" si="8"/>
        <v>311.40000000000003</v>
      </c>
      <c r="K482" s="218" t="s">
        <v>1355</v>
      </c>
    </row>
    <row r="483" spans="1:17" ht="15.75">
      <c r="A483" s="81">
        <v>478</v>
      </c>
      <c r="B483" s="220" t="s">
        <v>2072</v>
      </c>
      <c r="C483" s="222" t="s">
        <v>2073</v>
      </c>
      <c r="D483" s="81">
        <v>10</v>
      </c>
      <c r="E483" s="81">
        <v>24.0001</v>
      </c>
      <c r="F483" s="211" t="s">
        <v>1354</v>
      </c>
      <c r="G483" s="220">
        <v>175</v>
      </c>
      <c r="H483" s="137">
        <v>57</v>
      </c>
      <c r="I483" s="81">
        <v>50</v>
      </c>
      <c r="J483" s="366">
        <f>1.73*D483*I483</f>
        <v>865</v>
      </c>
      <c r="K483" s="224" t="s">
        <v>1355</v>
      </c>
      <c r="L483" s="398"/>
      <c r="M483" s="393"/>
      <c r="N483" s="393"/>
      <c r="O483" s="394"/>
      <c r="P483" s="135"/>
      <c r="Q483" s="134"/>
    </row>
    <row r="484" spans="1:17" ht="15.75">
      <c r="A484" s="81">
        <v>479</v>
      </c>
      <c r="B484" s="220" t="s">
        <v>2072</v>
      </c>
      <c r="C484" s="222" t="s">
        <v>2074</v>
      </c>
      <c r="D484" s="81">
        <v>10</v>
      </c>
      <c r="E484" s="81">
        <v>6.3487</v>
      </c>
      <c r="F484" s="211" t="s">
        <v>1354</v>
      </c>
      <c r="G484" s="220">
        <v>175</v>
      </c>
      <c r="H484" s="137">
        <v>127</v>
      </c>
      <c r="I484" s="81">
        <v>150</v>
      </c>
      <c r="J484" s="366">
        <f t="shared" si="8"/>
        <v>2197.1</v>
      </c>
      <c r="K484" s="224" t="s">
        <v>1355</v>
      </c>
      <c r="L484" s="398"/>
      <c r="M484" s="393"/>
      <c r="N484" s="393"/>
      <c r="O484" s="394"/>
      <c r="P484" s="135"/>
      <c r="Q484" s="134"/>
    </row>
    <row r="485" spans="1:17" ht="15.75">
      <c r="A485" s="81">
        <v>480</v>
      </c>
      <c r="B485" s="220" t="s">
        <v>2072</v>
      </c>
      <c r="C485" s="222" t="s">
        <v>2075</v>
      </c>
      <c r="D485" s="81">
        <v>10</v>
      </c>
      <c r="E485" s="81">
        <v>1.3932</v>
      </c>
      <c r="F485" s="211" t="s">
        <v>1369</v>
      </c>
      <c r="G485" s="220">
        <v>210</v>
      </c>
      <c r="H485" s="137">
        <v>42</v>
      </c>
      <c r="I485" s="81">
        <v>50</v>
      </c>
      <c r="J485" s="366">
        <f t="shared" si="8"/>
        <v>726.6</v>
      </c>
      <c r="K485" s="224" t="s">
        <v>1355</v>
      </c>
      <c r="L485" s="398"/>
      <c r="M485" s="393"/>
      <c r="N485" s="393"/>
      <c r="O485" s="394"/>
      <c r="P485" s="135"/>
      <c r="Q485" s="134"/>
    </row>
    <row r="486" spans="1:17" ht="15.75">
      <c r="A486" s="81">
        <v>481</v>
      </c>
      <c r="B486" s="220" t="s">
        <v>2072</v>
      </c>
      <c r="C486" s="222" t="s">
        <v>2076</v>
      </c>
      <c r="D486" s="81">
        <v>10</v>
      </c>
      <c r="E486" s="81">
        <v>3.9007999999999998</v>
      </c>
      <c r="F486" s="211" t="s">
        <v>1369</v>
      </c>
      <c r="G486" s="220">
        <v>210</v>
      </c>
      <c r="H486" s="137">
        <v>41</v>
      </c>
      <c r="I486" s="81">
        <v>50</v>
      </c>
      <c r="J486" s="366">
        <f t="shared" si="8"/>
        <v>709.30000000000007</v>
      </c>
      <c r="K486" s="224" t="s">
        <v>1355</v>
      </c>
      <c r="L486" s="398"/>
      <c r="M486" s="393"/>
      <c r="N486" s="393"/>
      <c r="O486" s="394"/>
      <c r="P486" s="135"/>
      <c r="Q486" s="134"/>
    </row>
    <row r="487" spans="1:17" ht="15.75">
      <c r="A487" s="81">
        <v>482</v>
      </c>
      <c r="B487" s="220" t="s">
        <v>2072</v>
      </c>
      <c r="C487" s="222" t="s">
        <v>2077</v>
      </c>
      <c r="D487" s="81">
        <v>10</v>
      </c>
      <c r="E487" s="81">
        <v>2.5287999999999999</v>
      </c>
      <c r="F487" s="211" t="s">
        <v>1354</v>
      </c>
      <c r="G487" s="220">
        <v>175</v>
      </c>
      <c r="H487" s="137">
        <v>42</v>
      </c>
      <c r="I487" s="81">
        <v>50</v>
      </c>
      <c r="J487" s="366">
        <f t="shared" si="8"/>
        <v>726.6</v>
      </c>
      <c r="K487" s="224" t="s">
        <v>1355</v>
      </c>
      <c r="L487" s="398"/>
      <c r="M487" s="393"/>
      <c r="N487" s="393"/>
      <c r="O487" s="394"/>
      <c r="P487" s="135"/>
      <c r="Q487" s="134"/>
    </row>
    <row r="488" spans="1:17" ht="15.75">
      <c r="A488" s="81">
        <v>483</v>
      </c>
      <c r="B488" s="220" t="s">
        <v>2072</v>
      </c>
      <c r="C488" s="222" t="s">
        <v>2078</v>
      </c>
      <c r="D488" s="81">
        <v>10</v>
      </c>
      <c r="E488" s="81">
        <v>2.9887000000000001</v>
      </c>
      <c r="F488" s="211" t="s">
        <v>1354</v>
      </c>
      <c r="G488" s="220">
        <v>175</v>
      </c>
      <c r="H488" s="137">
        <v>99</v>
      </c>
      <c r="I488" s="81">
        <v>100</v>
      </c>
      <c r="J488" s="366">
        <f t="shared" si="8"/>
        <v>1712.7</v>
      </c>
      <c r="K488" s="224" t="s">
        <v>1355</v>
      </c>
      <c r="L488" s="398"/>
      <c r="M488" s="393"/>
      <c r="N488" s="393"/>
      <c r="O488" s="394"/>
      <c r="P488" s="135"/>
      <c r="Q488" s="134"/>
    </row>
    <row r="489" spans="1:17" ht="15.75">
      <c r="A489" s="81">
        <v>484</v>
      </c>
      <c r="B489" s="220" t="s">
        <v>2072</v>
      </c>
      <c r="C489" s="222" t="s">
        <v>2079</v>
      </c>
      <c r="D489" s="81">
        <v>10</v>
      </c>
      <c r="E489" s="81">
        <v>4.7061999999999999</v>
      </c>
      <c r="F489" s="211" t="s">
        <v>1354</v>
      </c>
      <c r="G489" s="220">
        <v>175</v>
      </c>
      <c r="H489" s="137">
        <v>74</v>
      </c>
      <c r="I489" s="81">
        <v>75</v>
      </c>
      <c r="J489" s="366">
        <f t="shared" si="8"/>
        <v>1280.2</v>
      </c>
      <c r="K489" s="224" t="s">
        <v>1355</v>
      </c>
      <c r="L489" s="398"/>
      <c r="M489" s="393"/>
      <c r="N489" s="393"/>
      <c r="O489" s="394"/>
      <c r="P489" s="135"/>
      <c r="Q489" s="134"/>
    </row>
    <row r="490" spans="1:17" ht="15.75">
      <c r="A490" s="81">
        <v>485</v>
      </c>
      <c r="B490" s="220" t="s">
        <v>2072</v>
      </c>
      <c r="C490" s="222" t="s">
        <v>2080</v>
      </c>
      <c r="D490" s="81">
        <v>10</v>
      </c>
      <c r="E490" s="81">
        <v>1.5797000000000001</v>
      </c>
      <c r="F490" s="211" t="s">
        <v>1369</v>
      </c>
      <c r="G490" s="220">
        <v>210</v>
      </c>
      <c r="H490" s="137">
        <v>42</v>
      </c>
      <c r="I490" s="81">
        <v>30</v>
      </c>
      <c r="J490" s="366">
        <f>1.73*D490*I490</f>
        <v>519</v>
      </c>
      <c r="K490" s="224" t="s">
        <v>1355</v>
      </c>
      <c r="L490" s="398"/>
      <c r="M490" s="393"/>
      <c r="N490" s="393"/>
      <c r="O490" s="394"/>
      <c r="P490" s="395"/>
      <c r="Q490" s="134"/>
    </row>
    <row r="491" spans="1:17" ht="63" customHeight="1">
      <c r="A491" s="81">
        <v>486</v>
      </c>
      <c r="B491" s="81" t="s">
        <v>2072</v>
      </c>
      <c r="C491" s="211" t="s">
        <v>2081</v>
      </c>
      <c r="D491" s="81">
        <v>10</v>
      </c>
      <c r="E491" s="81">
        <v>11.814500000000001</v>
      </c>
      <c r="F491" s="211" t="s">
        <v>1400</v>
      </c>
      <c r="G491" s="81" t="s">
        <v>1401</v>
      </c>
      <c r="H491" s="137">
        <v>39</v>
      </c>
      <c r="I491" s="81">
        <v>40</v>
      </c>
      <c r="J491" s="366">
        <f t="shared" si="8"/>
        <v>674.7</v>
      </c>
      <c r="K491" s="392" t="s">
        <v>2082</v>
      </c>
      <c r="L491" s="398"/>
      <c r="M491" s="393"/>
      <c r="N491" s="393"/>
      <c r="O491" s="396"/>
      <c r="P491" s="135"/>
      <c r="Q491" s="134"/>
    </row>
    <row r="492" spans="1:17" ht="15.75">
      <c r="A492" s="81">
        <v>487</v>
      </c>
      <c r="B492" s="81" t="s">
        <v>2072</v>
      </c>
      <c r="C492" s="211" t="s">
        <v>2083</v>
      </c>
      <c r="D492" s="81">
        <v>10</v>
      </c>
      <c r="E492" s="81">
        <v>5.8807</v>
      </c>
      <c r="F492" s="211" t="s">
        <v>1354</v>
      </c>
      <c r="G492" s="81">
        <v>175</v>
      </c>
      <c r="H492" s="137">
        <v>42</v>
      </c>
      <c r="I492" s="81">
        <v>75</v>
      </c>
      <c r="J492" s="366">
        <f t="shared" si="8"/>
        <v>726.6</v>
      </c>
      <c r="K492" s="224" t="s">
        <v>1355</v>
      </c>
      <c r="L492" s="398"/>
      <c r="M492" s="393"/>
      <c r="N492" s="393"/>
      <c r="O492" s="394"/>
      <c r="P492" s="135"/>
      <c r="Q492" s="134"/>
    </row>
    <row r="493" spans="1:17" ht="15.75">
      <c r="A493" s="81">
        <v>488</v>
      </c>
      <c r="B493" s="81" t="s">
        <v>2072</v>
      </c>
      <c r="C493" s="211" t="s">
        <v>2084</v>
      </c>
      <c r="D493" s="81">
        <v>10</v>
      </c>
      <c r="E493" s="81">
        <v>18.649100000000001</v>
      </c>
      <c r="F493" s="211" t="s">
        <v>1354</v>
      </c>
      <c r="G493" s="81">
        <v>175</v>
      </c>
      <c r="H493" s="137">
        <v>42</v>
      </c>
      <c r="I493" s="81">
        <v>50</v>
      </c>
      <c r="J493" s="366">
        <f t="shared" si="8"/>
        <v>726.6</v>
      </c>
      <c r="K493" s="224" t="s">
        <v>1355</v>
      </c>
      <c r="L493" s="398"/>
      <c r="M493" s="393"/>
      <c r="N493" s="393"/>
      <c r="O493" s="394"/>
      <c r="P493" s="135"/>
      <c r="Q493" s="134"/>
    </row>
    <row r="494" spans="1:17" ht="45" customHeight="1">
      <c r="A494" s="81">
        <v>489</v>
      </c>
      <c r="B494" s="81" t="s">
        <v>2072</v>
      </c>
      <c r="C494" s="211" t="s">
        <v>2085</v>
      </c>
      <c r="D494" s="81">
        <v>10</v>
      </c>
      <c r="E494" s="81">
        <v>2.0411999999999999</v>
      </c>
      <c r="F494" s="211" t="s">
        <v>1400</v>
      </c>
      <c r="G494" s="81" t="s">
        <v>1401</v>
      </c>
      <c r="H494" s="137">
        <v>85</v>
      </c>
      <c r="I494" s="81">
        <v>100</v>
      </c>
      <c r="J494" s="366">
        <f t="shared" si="8"/>
        <v>1470.5</v>
      </c>
      <c r="K494" s="392" t="s">
        <v>2086</v>
      </c>
      <c r="L494" s="398"/>
      <c r="M494" s="393"/>
      <c r="N494" s="393"/>
      <c r="O494" s="396"/>
      <c r="P494" s="135"/>
      <c r="Q494" s="134"/>
    </row>
    <row r="495" spans="1:17" ht="15.75">
      <c r="A495" s="81">
        <v>490</v>
      </c>
      <c r="B495" s="81" t="s">
        <v>2072</v>
      </c>
      <c r="C495" s="211" t="s">
        <v>2087</v>
      </c>
      <c r="D495" s="81">
        <v>10</v>
      </c>
      <c r="E495" s="81">
        <v>26.652799999999999</v>
      </c>
      <c r="F495" s="211" t="s">
        <v>1354</v>
      </c>
      <c r="G495" s="81">
        <v>175</v>
      </c>
      <c r="H495" s="137">
        <v>34</v>
      </c>
      <c r="I495" s="81">
        <v>40</v>
      </c>
      <c r="J495" s="366">
        <f t="shared" si="8"/>
        <v>588.20000000000005</v>
      </c>
      <c r="K495" s="224" t="s">
        <v>1355</v>
      </c>
      <c r="L495" s="398"/>
      <c r="M495" s="393"/>
      <c r="N495" s="393"/>
      <c r="O495" s="394"/>
      <c r="P495" s="135"/>
      <c r="Q495" s="134"/>
    </row>
    <row r="496" spans="1:17" ht="15.75">
      <c r="A496" s="81">
        <v>491</v>
      </c>
      <c r="B496" s="81" t="s">
        <v>2072</v>
      </c>
      <c r="C496" s="211" t="s">
        <v>2088</v>
      </c>
      <c r="D496" s="81">
        <v>10</v>
      </c>
      <c r="E496" s="81">
        <v>14.521599999999999</v>
      </c>
      <c r="F496" s="211" t="s">
        <v>1369</v>
      </c>
      <c r="G496" s="81">
        <v>210</v>
      </c>
      <c r="H496" s="137">
        <v>42</v>
      </c>
      <c r="I496" s="81">
        <v>50</v>
      </c>
      <c r="J496" s="366">
        <f t="shared" si="8"/>
        <v>726.6</v>
      </c>
      <c r="K496" s="224" t="s">
        <v>1355</v>
      </c>
      <c r="L496" s="398"/>
      <c r="M496" s="393"/>
      <c r="N496" s="393"/>
      <c r="O496" s="394"/>
      <c r="P496" s="135"/>
      <c r="Q496" s="134"/>
    </row>
    <row r="497" spans="1:17" ht="15.75">
      <c r="A497" s="81">
        <v>492</v>
      </c>
      <c r="B497" s="81" t="s">
        <v>2072</v>
      </c>
      <c r="C497" s="211" t="s">
        <v>2089</v>
      </c>
      <c r="D497" s="81">
        <v>10</v>
      </c>
      <c r="E497" s="81">
        <v>9.7201000000000004</v>
      </c>
      <c r="F497" s="211" t="s">
        <v>1369</v>
      </c>
      <c r="G497" s="81">
        <v>210</v>
      </c>
      <c r="H497" s="137">
        <v>85</v>
      </c>
      <c r="I497" s="81">
        <v>100</v>
      </c>
      <c r="J497" s="366">
        <f t="shared" si="8"/>
        <v>1470.5</v>
      </c>
      <c r="K497" s="224" t="s">
        <v>1355</v>
      </c>
      <c r="L497" s="398"/>
      <c r="M497" s="393"/>
      <c r="N497" s="393"/>
      <c r="O497" s="394"/>
      <c r="P497" s="135"/>
      <c r="Q497" s="134"/>
    </row>
    <row r="498" spans="1:17" ht="15.75">
      <c r="A498" s="81">
        <v>493</v>
      </c>
      <c r="B498" s="81" t="s">
        <v>2072</v>
      </c>
      <c r="C498" s="211" t="s">
        <v>2090</v>
      </c>
      <c r="D498" s="81">
        <v>10</v>
      </c>
      <c r="E498" s="81">
        <v>3.6232000000000002</v>
      </c>
      <c r="F498" s="211" t="s">
        <v>1369</v>
      </c>
      <c r="G498" s="81">
        <v>210</v>
      </c>
      <c r="H498" s="137">
        <v>74</v>
      </c>
      <c r="I498" s="81">
        <v>75</v>
      </c>
      <c r="J498" s="366">
        <f t="shared" si="8"/>
        <v>1280.2</v>
      </c>
      <c r="K498" s="224" t="s">
        <v>1355</v>
      </c>
      <c r="L498" s="398"/>
      <c r="M498" s="393"/>
      <c r="N498" s="393"/>
      <c r="O498" s="394"/>
      <c r="P498" s="135"/>
      <c r="Q498" s="134"/>
    </row>
    <row r="499" spans="1:17" ht="15.75">
      <c r="A499" s="81">
        <v>494</v>
      </c>
      <c r="B499" s="81" t="s">
        <v>2072</v>
      </c>
      <c r="C499" s="211" t="s">
        <v>2091</v>
      </c>
      <c r="D499" s="81">
        <v>10</v>
      </c>
      <c r="E499" s="81">
        <v>3.1812</v>
      </c>
      <c r="F499" s="211" t="s">
        <v>1369</v>
      </c>
      <c r="G499" s="81">
        <v>210</v>
      </c>
      <c r="H499" s="137">
        <v>49</v>
      </c>
      <c r="I499" s="81">
        <v>50</v>
      </c>
      <c r="J499" s="366">
        <f t="shared" si="8"/>
        <v>847.7</v>
      </c>
      <c r="K499" s="224" t="s">
        <v>1355</v>
      </c>
      <c r="L499" s="398"/>
      <c r="M499" s="393"/>
      <c r="N499" s="393"/>
      <c r="O499" s="394"/>
      <c r="P499" s="135"/>
      <c r="Q499" s="134"/>
    </row>
    <row r="500" spans="1:17" ht="15.75">
      <c r="A500" s="81">
        <v>495</v>
      </c>
      <c r="B500" s="81" t="s">
        <v>2072</v>
      </c>
      <c r="C500" s="211" t="s">
        <v>2092</v>
      </c>
      <c r="D500" s="81">
        <v>10</v>
      </c>
      <c r="E500" s="81">
        <v>2.2159</v>
      </c>
      <c r="F500" s="211" t="s">
        <v>2093</v>
      </c>
      <c r="G500" s="81">
        <v>142</v>
      </c>
      <c r="H500" s="137">
        <v>46</v>
      </c>
      <c r="I500" s="81">
        <v>40</v>
      </c>
      <c r="J500" s="366">
        <f>1.73*D500*I500</f>
        <v>692</v>
      </c>
      <c r="K500" s="224" t="s">
        <v>1355</v>
      </c>
      <c r="L500" s="398"/>
      <c r="M500" s="393"/>
      <c r="N500" s="393"/>
      <c r="O500" s="394"/>
      <c r="P500" s="135"/>
      <c r="Q500" s="134"/>
    </row>
    <row r="501" spans="1:17" ht="15.75">
      <c r="A501" s="81">
        <v>496</v>
      </c>
      <c r="B501" s="81" t="s">
        <v>2072</v>
      </c>
      <c r="C501" s="211" t="s">
        <v>2094</v>
      </c>
      <c r="D501" s="81">
        <v>10</v>
      </c>
      <c r="E501" s="81">
        <v>13.259600000000001</v>
      </c>
      <c r="F501" s="211" t="s">
        <v>2093</v>
      </c>
      <c r="G501" s="81">
        <v>142</v>
      </c>
      <c r="H501" s="137">
        <v>46</v>
      </c>
      <c r="I501" s="81">
        <v>40</v>
      </c>
      <c r="J501" s="366">
        <f>1.73*D501*I501</f>
        <v>692</v>
      </c>
      <c r="K501" s="224" t="s">
        <v>1355</v>
      </c>
      <c r="L501" s="398"/>
      <c r="M501" s="393"/>
      <c r="N501" s="393"/>
      <c r="O501" s="394"/>
      <c r="P501" s="135"/>
      <c r="Q501" s="134"/>
    </row>
    <row r="502" spans="1:17" ht="15.75">
      <c r="A502" s="81">
        <v>497</v>
      </c>
      <c r="B502" s="81" t="s">
        <v>2072</v>
      </c>
      <c r="C502" s="211" t="s">
        <v>2095</v>
      </c>
      <c r="D502" s="81">
        <v>10</v>
      </c>
      <c r="E502" s="81">
        <v>1.0088999999999999</v>
      </c>
      <c r="F502" s="211" t="s">
        <v>2093</v>
      </c>
      <c r="G502" s="81">
        <v>142</v>
      </c>
      <c r="H502" s="137">
        <v>46</v>
      </c>
      <c r="I502" s="81">
        <v>40</v>
      </c>
      <c r="J502" s="366">
        <f>1.73*D502*I502</f>
        <v>692</v>
      </c>
      <c r="K502" s="224" t="s">
        <v>1355</v>
      </c>
      <c r="L502" s="398"/>
      <c r="M502" s="393"/>
      <c r="N502" s="393"/>
      <c r="O502" s="394"/>
      <c r="P502" s="135"/>
      <c r="Q502" s="134"/>
    </row>
    <row r="503" spans="1:17" ht="15.75">
      <c r="A503" s="81">
        <v>498</v>
      </c>
      <c r="B503" s="81" t="s">
        <v>2072</v>
      </c>
      <c r="C503" s="211" t="s">
        <v>2096</v>
      </c>
      <c r="D503" s="81">
        <v>10</v>
      </c>
      <c r="E503" s="81">
        <v>20.645</v>
      </c>
      <c r="F503" s="211" t="s">
        <v>1354</v>
      </c>
      <c r="G503" s="81">
        <v>175</v>
      </c>
      <c r="H503" s="137">
        <v>52</v>
      </c>
      <c r="I503" s="81">
        <v>75</v>
      </c>
      <c r="J503" s="366">
        <f t="shared" si="8"/>
        <v>899.6</v>
      </c>
      <c r="K503" s="224" t="s">
        <v>1355</v>
      </c>
      <c r="L503" s="398"/>
      <c r="M503" s="393"/>
      <c r="N503" s="393"/>
      <c r="O503" s="396"/>
      <c r="P503" s="135"/>
      <c r="Q503" s="134"/>
    </row>
    <row r="504" spans="1:17" ht="51" customHeight="1">
      <c r="A504" s="81">
        <v>499</v>
      </c>
      <c r="B504" s="81" t="s">
        <v>2072</v>
      </c>
      <c r="C504" s="211" t="s">
        <v>2097</v>
      </c>
      <c r="D504" s="81">
        <v>10</v>
      </c>
      <c r="E504" s="81">
        <v>4.7526000000000002</v>
      </c>
      <c r="F504" s="211" t="s">
        <v>2098</v>
      </c>
      <c r="G504" s="81">
        <v>142</v>
      </c>
      <c r="H504" s="137">
        <v>42</v>
      </c>
      <c r="I504" s="81">
        <v>50</v>
      </c>
      <c r="J504" s="366">
        <f t="shared" si="8"/>
        <v>726.6</v>
      </c>
      <c r="K504" s="392" t="s">
        <v>2099</v>
      </c>
      <c r="L504" s="398"/>
      <c r="M504" s="393"/>
      <c r="N504" s="393"/>
      <c r="O504" s="396"/>
      <c r="P504" s="135"/>
      <c r="Q504" s="134"/>
    </row>
    <row r="505" spans="1:17" ht="31.5" customHeight="1">
      <c r="A505" s="81">
        <v>500</v>
      </c>
      <c r="B505" s="81" t="s">
        <v>2072</v>
      </c>
      <c r="C505" s="211" t="s">
        <v>2100</v>
      </c>
      <c r="D505" s="81">
        <v>10</v>
      </c>
      <c r="E505" s="81">
        <v>2.3595999999999999</v>
      </c>
      <c r="F505" s="211" t="s">
        <v>1400</v>
      </c>
      <c r="G505" s="81" t="s">
        <v>1401</v>
      </c>
      <c r="H505" s="137">
        <v>71</v>
      </c>
      <c r="I505" s="81">
        <v>50</v>
      </c>
      <c r="J505" s="366">
        <f>1.73*D505*I505</f>
        <v>865</v>
      </c>
      <c r="K505" s="392" t="s">
        <v>2101</v>
      </c>
      <c r="L505" s="398"/>
      <c r="M505" s="393"/>
      <c r="N505" s="393"/>
      <c r="O505" s="394"/>
      <c r="P505" s="135"/>
      <c r="Q505" s="134"/>
    </row>
    <row r="506" spans="1:17" ht="15.75">
      <c r="A506" s="81">
        <v>501</v>
      </c>
      <c r="B506" s="81" t="s">
        <v>2072</v>
      </c>
      <c r="C506" s="211" t="s">
        <v>2102</v>
      </c>
      <c r="D506" s="81">
        <v>10</v>
      </c>
      <c r="E506" s="81">
        <v>3.1114999999999999</v>
      </c>
      <c r="F506" s="211" t="s">
        <v>1354</v>
      </c>
      <c r="G506" s="81">
        <v>175</v>
      </c>
      <c r="H506" s="137">
        <v>42</v>
      </c>
      <c r="I506" s="81">
        <v>50</v>
      </c>
      <c r="J506" s="366">
        <f t="shared" si="8"/>
        <v>726.6</v>
      </c>
      <c r="K506" s="224" t="s">
        <v>1355</v>
      </c>
      <c r="L506" s="398"/>
      <c r="M506" s="393"/>
      <c r="N506" s="393"/>
      <c r="O506" s="394"/>
      <c r="P506" s="135"/>
      <c r="Q506" s="134"/>
    </row>
    <row r="507" spans="1:17" ht="15.75">
      <c r="A507" s="81">
        <v>502</v>
      </c>
      <c r="B507" s="81" t="s">
        <v>2072</v>
      </c>
      <c r="C507" s="211" t="s">
        <v>2103</v>
      </c>
      <c r="D507" s="81">
        <v>10</v>
      </c>
      <c r="E507" s="81">
        <v>11.827</v>
      </c>
      <c r="F507" s="211" t="s">
        <v>1354</v>
      </c>
      <c r="G507" s="81">
        <v>175</v>
      </c>
      <c r="H507" s="137">
        <v>63</v>
      </c>
      <c r="I507" s="81">
        <v>75</v>
      </c>
      <c r="J507" s="366">
        <f t="shared" si="8"/>
        <v>1089.9000000000001</v>
      </c>
      <c r="K507" s="224" t="s">
        <v>1355</v>
      </c>
      <c r="L507" s="398"/>
      <c r="M507" s="393"/>
      <c r="N507" s="393"/>
      <c r="O507" s="394"/>
      <c r="P507" s="135"/>
      <c r="Q507" s="134"/>
    </row>
    <row r="508" spans="1:17" ht="15.75">
      <c r="A508" s="81">
        <v>503</v>
      </c>
      <c r="B508" s="81" t="s">
        <v>2072</v>
      </c>
      <c r="C508" s="211" t="s">
        <v>2104</v>
      </c>
      <c r="D508" s="81">
        <v>10</v>
      </c>
      <c r="E508" s="81">
        <v>3.6974</v>
      </c>
      <c r="F508" s="211" t="s">
        <v>1354</v>
      </c>
      <c r="G508" s="81">
        <v>175</v>
      </c>
      <c r="H508" s="137">
        <v>71</v>
      </c>
      <c r="I508" s="81">
        <v>50</v>
      </c>
      <c r="J508" s="366">
        <f>1.73*D508*I508</f>
        <v>865</v>
      </c>
      <c r="K508" s="224" t="s">
        <v>1355</v>
      </c>
      <c r="L508" s="398"/>
      <c r="M508" s="393"/>
      <c r="N508" s="393"/>
      <c r="O508" s="394"/>
      <c r="P508" s="135"/>
      <c r="Q508" s="134"/>
    </row>
    <row r="509" spans="1:17" ht="15.75">
      <c r="A509" s="81">
        <v>504</v>
      </c>
      <c r="B509" s="81" t="s">
        <v>2072</v>
      </c>
      <c r="C509" s="211" t="s">
        <v>2105</v>
      </c>
      <c r="D509" s="81">
        <v>10</v>
      </c>
      <c r="E509" s="81">
        <v>9.7111000000000001</v>
      </c>
      <c r="F509" s="211" t="s">
        <v>1354</v>
      </c>
      <c r="G509" s="81">
        <v>175</v>
      </c>
      <c r="H509" s="137">
        <v>35</v>
      </c>
      <c r="I509" s="81">
        <v>50</v>
      </c>
      <c r="J509" s="366">
        <f t="shared" si="8"/>
        <v>605.5</v>
      </c>
      <c r="K509" s="224" t="s">
        <v>1355</v>
      </c>
      <c r="L509" s="398"/>
      <c r="M509" s="393"/>
      <c r="N509" s="393"/>
      <c r="O509" s="394"/>
      <c r="P509" s="135"/>
      <c r="Q509" s="134"/>
    </row>
    <row r="510" spans="1:17" ht="15.75">
      <c r="A510" s="81">
        <v>505</v>
      </c>
      <c r="B510" s="81" t="s">
        <v>2072</v>
      </c>
      <c r="C510" s="211" t="s">
        <v>2106</v>
      </c>
      <c r="D510" s="81">
        <v>10</v>
      </c>
      <c r="E510" s="81">
        <v>25.713699999999999</v>
      </c>
      <c r="F510" s="211" t="s">
        <v>2093</v>
      </c>
      <c r="G510" s="81">
        <v>142</v>
      </c>
      <c r="H510" s="137">
        <v>20</v>
      </c>
      <c r="I510" s="81">
        <v>50</v>
      </c>
      <c r="J510" s="366">
        <f t="shared" si="8"/>
        <v>346</v>
      </c>
      <c r="K510" s="224" t="s">
        <v>1355</v>
      </c>
      <c r="L510" s="398"/>
      <c r="M510" s="393"/>
      <c r="N510" s="393"/>
      <c r="O510" s="394"/>
      <c r="P510" s="135"/>
      <c r="Q510" s="134"/>
    </row>
    <row r="511" spans="1:17" ht="15.75">
      <c r="A511" s="81">
        <v>506</v>
      </c>
      <c r="B511" s="81" t="s">
        <v>2072</v>
      </c>
      <c r="C511" s="211" t="s">
        <v>2107</v>
      </c>
      <c r="D511" s="81">
        <v>10</v>
      </c>
      <c r="E511" s="81">
        <v>22.7897</v>
      </c>
      <c r="F511" s="211" t="s">
        <v>1354</v>
      </c>
      <c r="G511" s="81">
        <v>175</v>
      </c>
      <c r="H511" s="137">
        <v>56</v>
      </c>
      <c r="I511" s="81">
        <v>75</v>
      </c>
      <c r="J511" s="366">
        <f t="shared" si="8"/>
        <v>968.80000000000007</v>
      </c>
      <c r="K511" s="224" t="s">
        <v>1355</v>
      </c>
      <c r="L511" s="398"/>
      <c r="M511" s="393"/>
      <c r="N511" s="393"/>
      <c r="O511" s="394"/>
      <c r="P511" s="135"/>
      <c r="Q511" s="134"/>
    </row>
    <row r="512" spans="1:17" ht="15.75">
      <c r="A512" s="81">
        <v>507</v>
      </c>
      <c r="B512" s="81" t="s">
        <v>2072</v>
      </c>
      <c r="C512" s="211" t="s">
        <v>2108</v>
      </c>
      <c r="D512" s="81">
        <v>10</v>
      </c>
      <c r="E512" s="81">
        <v>21.019600000000001</v>
      </c>
      <c r="F512" s="211" t="s">
        <v>1369</v>
      </c>
      <c r="G512" s="81">
        <v>210</v>
      </c>
      <c r="H512" s="137">
        <v>70</v>
      </c>
      <c r="I512" s="81">
        <v>100</v>
      </c>
      <c r="J512" s="366">
        <f t="shared" si="8"/>
        <v>1211</v>
      </c>
      <c r="K512" s="224" t="s">
        <v>1355</v>
      </c>
      <c r="L512" s="398"/>
      <c r="M512" s="393"/>
      <c r="N512" s="393"/>
      <c r="O512" s="394"/>
      <c r="P512" s="397"/>
      <c r="Q512" s="134"/>
    </row>
    <row r="513" spans="1:17" ht="15.75">
      <c r="A513" s="81">
        <v>508</v>
      </c>
      <c r="B513" s="81" t="s">
        <v>2072</v>
      </c>
      <c r="C513" s="211" t="s">
        <v>2109</v>
      </c>
      <c r="D513" s="81">
        <v>10</v>
      </c>
      <c r="E513" s="81">
        <v>5.0510000000000002</v>
      </c>
      <c r="F513" s="211" t="s">
        <v>1354</v>
      </c>
      <c r="G513" s="81">
        <v>175</v>
      </c>
      <c r="H513" s="137">
        <v>23</v>
      </c>
      <c r="I513" s="81">
        <v>50</v>
      </c>
      <c r="J513" s="366">
        <f t="shared" si="8"/>
        <v>397.90000000000003</v>
      </c>
      <c r="K513" s="224" t="s">
        <v>1355</v>
      </c>
      <c r="L513" s="398"/>
      <c r="M513" s="393"/>
      <c r="N513" s="393"/>
      <c r="O513" s="394"/>
      <c r="P513" s="397"/>
      <c r="Q513" s="134"/>
    </row>
    <row r="514" spans="1:17" ht="15.75">
      <c r="A514" s="81">
        <v>509</v>
      </c>
      <c r="B514" s="81" t="s">
        <v>2072</v>
      </c>
      <c r="C514" s="211" t="s">
        <v>2110</v>
      </c>
      <c r="D514" s="81">
        <v>10</v>
      </c>
      <c r="E514" s="81">
        <v>5.7690999999999999</v>
      </c>
      <c r="F514" s="211" t="s">
        <v>1354</v>
      </c>
      <c r="G514" s="81">
        <v>175</v>
      </c>
      <c r="H514" s="137">
        <v>71</v>
      </c>
      <c r="I514" s="81">
        <v>75</v>
      </c>
      <c r="J514" s="366">
        <f t="shared" si="8"/>
        <v>1228.3</v>
      </c>
      <c r="K514" s="224" t="s">
        <v>1355</v>
      </c>
      <c r="L514" s="398"/>
      <c r="M514" s="393"/>
      <c r="N514" s="393"/>
      <c r="O514" s="394"/>
      <c r="P514" s="135"/>
      <c r="Q514" s="134"/>
    </row>
    <row r="515" spans="1:17" ht="15.75">
      <c r="A515" s="81">
        <v>510</v>
      </c>
      <c r="B515" s="81" t="s">
        <v>2072</v>
      </c>
      <c r="C515" s="211" t="s">
        <v>2111</v>
      </c>
      <c r="D515" s="81">
        <v>10</v>
      </c>
      <c r="E515" s="81">
        <v>2.4889999999999999</v>
      </c>
      <c r="F515" s="211" t="s">
        <v>1354</v>
      </c>
      <c r="G515" s="81">
        <v>175</v>
      </c>
      <c r="H515" s="137">
        <v>43</v>
      </c>
      <c r="I515" s="81">
        <v>40</v>
      </c>
      <c r="J515" s="366">
        <f t="shared" si="8"/>
        <v>743.9</v>
      </c>
      <c r="K515" s="224" t="s">
        <v>1355</v>
      </c>
      <c r="L515" s="398"/>
      <c r="M515" s="393"/>
      <c r="N515" s="393"/>
      <c r="O515" s="394"/>
      <c r="P515" s="135"/>
      <c r="Q515" s="134"/>
    </row>
    <row r="516" spans="1:17" ht="15.75">
      <c r="A516" s="81">
        <v>511</v>
      </c>
      <c r="B516" s="81" t="s">
        <v>2072</v>
      </c>
      <c r="C516" s="211" t="s">
        <v>2112</v>
      </c>
      <c r="D516" s="81">
        <v>10</v>
      </c>
      <c r="E516" s="81">
        <v>14.9552</v>
      </c>
      <c r="F516" s="211" t="s">
        <v>1354</v>
      </c>
      <c r="G516" s="81">
        <v>175</v>
      </c>
      <c r="H516" s="137">
        <v>42</v>
      </c>
      <c r="I516" s="81">
        <v>50</v>
      </c>
      <c r="J516" s="366">
        <f t="shared" si="8"/>
        <v>726.6</v>
      </c>
      <c r="K516" s="224" t="s">
        <v>1355</v>
      </c>
      <c r="L516" s="398"/>
      <c r="M516" s="393"/>
      <c r="N516" s="393"/>
      <c r="O516" s="394"/>
      <c r="P516" s="135"/>
      <c r="Q516" s="134"/>
    </row>
    <row r="517" spans="1:17" ht="15.75">
      <c r="A517" s="81">
        <v>512</v>
      </c>
      <c r="B517" s="81" t="s">
        <v>2072</v>
      </c>
      <c r="C517" s="211" t="s">
        <v>2113</v>
      </c>
      <c r="D517" s="81">
        <v>10</v>
      </c>
      <c r="E517" s="81">
        <v>13.997</v>
      </c>
      <c r="F517" s="211" t="s">
        <v>1369</v>
      </c>
      <c r="G517" s="81">
        <v>210</v>
      </c>
      <c r="H517" s="137">
        <v>42</v>
      </c>
      <c r="I517" s="81">
        <v>50</v>
      </c>
      <c r="J517" s="366">
        <f t="shared" si="8"/>
        <v>726.6</v>
      </c>
      <c r="K517" s="224" t="s">
        <v>1355</v>
      </c>
      <c r="L517" s="398"/>
      <c r="M517" s="393"/>
      <c r="N517" s="393"/>
      <c r="O517" s="394"/>
      <c r="P517" s="135"/>
      <c r="Q517" s="134"/>
    </row>
    <row r="518" spans="1:17" ht="15.75">
      <c r="A518" s="81">
        <v>513</v>
      </c>
      <c r="B518" s="81" t="s">
        <v>2072</v>
      </c>
      <c r="C518" s="211" t="s">
        <v>2114</v>
      </c>
      <c r="D518" s="81">
        <v>10</v>
      </c>
      <c r="E518" s="81">
        <v>6.2027000000000001</v>
      </c>
      <c r="F518" s="211" t="s">
        <v>1354</v>
      </c>
      <c r="G518" s="81">
        <v>175</v>
      </c>
      <c r="H518" s="137">
        <v>42</v>
      </c>
      <c r="I518" s="81">
        <v>50</v>
      </c>
      <c r="J518" s="366">
        <f t="shared" si="8"/>
        <v>726.6</v>
      </c>
      <c r="K518" s="224" t="s">
        <v>1355</v>
      </c>
      <c r="L518" s="398"/>
      <c r="M518" s="393"/>
      <c r="N518" s="393"/>
      <c r="O518" s="396"/>
      <c r="P518" s="135"/>
      <c r="Q518" s="134"/>
    </row>
    <row r="519" spans="1:17" ht="37.5" customHeight="1">
      <c r="A519" s="81">
        <v>514</v>
      </c>
      <c r="B519" s="81" t="s">
        <v>2072</v>
      </c>
      <c r="C519" s="211" t="s">
        <v>2115</v>
      </c>
      <c r="D519" s="81">
        <v>10</v>
      </c>
      <c r="E519" s="81">
        <v>25.590499999999999</v>
      </c>
      <c r="F519" s="211" t="s">
        <v>2098</v>
      </c>
      <c r="G519" s="81">
        <v>142</v>
      </c>
      <c r="H519" s="137">
        <v>42</v>
      </c>
      <c r="I519" s="81">
        <v>50</v>
      </c>
      <c r="J519" s="366">
        <f t="shared" ref="J519:J581" si="9">1.73*D519*H519</f>
        <v>726.6</v>
      </c>
      <c r="K519" s="392" t="s">
        <v>2116</v>
      </c>
      <c r="L519" s="398"/>
      <c r="M519" s="393"/>
      <c r="N519" s="393"/>
      <c r="O519" s="396"/>
      <c r="P519" s="135"/>
      <c r="Q519" s="134"/>
    </row>
    <row r="520" spans="1:17" ht="37.5" customHeight="1">
      <c r="A520" s="81">
        <v>515</v>
      </c>
      <c r="B520" s="81" t="s">
        <v>2072</v>
      </c>
      <c r="C520" s="211" t="s">
        <v>2117</v>
      </c>
      <c r="D520" s="81">
        <v>10</v>
      </c>
      <c r="E520" s="81">
        <v>32.476999999999997</v>
      </c>
      <c r="F520" s="211" t="s">
        <v>2098</v>
      </c>
      <c r="G520" s="81">
        <v>142</v>
      </c>
      <c r="H520" s="137">
        <v>53</v>
      </c>
      <c r="I520" s="81">
        <v>75</v>
      </c>
      <c r="J520" s="366">
        <f t="shared" si="9"/>
        <v>916.90000000000009</v>
      </c>
      <c r="K520" s="392" t="s">
        <v>2118</v>
      </c>
      <c r="L520" s="398"/>
      <c r="M520" s="393"/>
      <c r="N520" s="393"/>
      <c r="O520" s="394"/>
      <c r="P520" s="135"/>
      <c r="Q520" s="134"/>
    </row>
    <row r="521" spans="1:17" ht="15.75">
      <c r="A521" s="81">
        <v>516</v>
      </c>
      <c r="B521" s="81" t="s">
        <v>2072</v>
      </c>
      <c r="C521" s="211" t="s">
        <v>2119</v>
      </c>
      <c r="D521" s="81">
        <v>10</v>
      </c>
      <c r="E521" s="81">
        <v>3.4849999999999999</v>
      </c>
      <c r="F521" s="211" t="s">
        <v>2093</v>
      </c>
      <c r="G521" s="81">
        <v>142</v>
      </c>
      <c r="H521" s="137">
        <v>71</v>
      </c>
      <c r="I521" s="81">
        <v>50</v>
      </c>
      <c r="J521" s="366">
        <f>1.73*D521*I521</f>
        <v>865</v>
      </c>
      <c r="K521" s="224" t="s">
        <v>1355</v>
      </c>
      <c r="L521" s="398"/>
      <c r="M521" s="393"/>
      <c r="N521" s="393"/>
      <c r="O521" s="394"/>
      <c r="P521" s="135"/>
      <c r="Q521" s="134"/>
    </row>
    <row r="522" spans="1:17" ht="15.75">
      <c r="A522" s="81">
        <v>517</v>
      </c>
      <c r="B522" s="81" t="s">
        <v>2072</v>
      </c>
      <c r="C522" s="211" t="s">
        <v>2120</v>
      </c>
      <c r="D522" s="81">
        <v>10</v>
      </c>
      <c r="E522" s="81">
        <v>4.2649999999999997</v>
      </c>
      <c r="F522" s="211" t="s">
        <v>1369</v>
      </c>
      <c r="G522" s="81">
        <v>210</v>
      </c>
      <c r="H522" s="137">
        <v>74</v>
      </c>
      <c r="I522" s="81">
        <v>75</v>
      </c>
      <c r="J522" s="366">
        <f>1.73*D522*H522</f>
        <v>1280.2</v>
      </c>
      <c r="K522" s="224" t="s">
        <v>1355</v>
      </c>
      <c r="L522" s="398"/>
      <c r="M522" s="393"/>
      <c r="N522" s="393"/>
      <c r="O522" s="394"/>
      <c r="P522" s="135"/>
      <c r="Q522" s="134"/>
    </row>
    <row r="523" spans="1:17" ht="15.75">
      <c r="A523" s="81">
        <v>518</v>
      </c>
      <c r="B523" s="81" t="s">
        <v>2072</v>
      </c>
      <c r="C523" s="211" t="s">
        <v>2121</v>
      </c>
      <c r="D523" s="81">
        <v>10</v>
      </c>
      <c r="E523" s="81">
        <v>6.5282</v>
      </c>
      <c r="F523" s="211" t="s">
        <v>2093</v>
      </c>
      <c r="G523" s="81">
        <v>142</v>
      </c>
      <c r="H523" s="137">
        <v>25</v>
      </c>
      <c r="I523" s="81">
        <v>30</v>
      </c>
      <c r="J523" s="366">
        <f t="shared" si="9"/>
        <v>432.5</v>
      </c>
      <c r="K523" s="224" t="s">
        <v>1355</v>
      </c>
      <c r="L523" s="398"/>
      <c r="M523" s="393"/>
      <c r="N523" s="393"/>
      <c r="O523" s="394"/>
      <c r="P523" s="135"/>
      <c r="Q523" s="134"/>
    </row>
    <row r="524" spans="1:17" ht="15.75">
      <c r="A524" s="81">
        <v>519</v>
      </c>
      <c r="B524" s="81" t="s">
        <v>2072</v>
      </c>
      <c r="C524" s="211" t="s">
        <v>2122</v>
      </c>
      <c r="D524" s="81">
        <v>10</v>
      </c>
      <c r="E524" s="81">
        <v>18.772200000000002</v>
      </c>
      <c r="F524" s="211" t="s">
        <v>1596</v>
      </c>
      <c r="G524" s="81">
        <v>60</v>
      </c>
      <c r="H524" s="137">
        <v>25</v>
      </c>
      <c r="I524" s="81">
        <v>30</v>
      </c>
      <c r="J524" s="366">
        <f t="shared" si="9"/>
        <v>432.5</v>
      </c>
      <c r="K524" s="224" t="s">
        <v>1355</v>
      </c>
      <c r="L524" s="398"/>
      <c r="M524" s="393"/>
      <c r="N524" s="393"/>
      <c r="O524" s="394"/>
      <c r="P524" s="135"/>
      <c r="Q524" s="134"/>
    </row>
    <row r="525" spans="1:17" ht="15.75">
      <c r="A525" s="81">
        <v>520</v>
      </c>
      <c r="B525" s="81" t="s">
        <v>2072</v>
      </c>
      <c r="C525" s="211" t="s">
        <v>2123</v>
      </c>
      <c r="D525" s="81">
        <v>10</v>
      </c>
      <c r="E525" s="81">
        <v>4.2386999999999997</v>
      </c>
      <c r="F525" s="211" t="s">
        <v>1354</v>
      </c>
      <c r="G525" s="81">
        <v>175</v>
      </c>
      <c r="H525" s="137">
        <v>64</v>
      </c>
      <c r="I525" s="81">
        <v>75</v>
      </c>
      <c r="J525" s="366">
        <f t="shared" si="9"/>
        <v>1107.2</v>
      </c>
      <c r="K525" s="224" t="s">
        <v>1355</v>
      </c>
      <c r="L525" s="398"/>
      <c r="M525" s="393"/>
      <c r="N525" s="393"/>
      <c r="O525" s="396"/>
      <c r="P525" s="135"/>
      <c r="Q525" s="134"/>
    </row>
    <row r="526" spans="1:17" ht="35.25" customHeight="1">
      <c r="A526" s="81">
        <v>521</v>
      </c>
      <c r="B526" s="81" t="s">
        <v>2072</v>
      </c>
      <c r="C526" s="211" t="s">
        <v>2124</v>
      </c>
      <c r="D526" s="81">
        <v>10</v>
      </c>
      <c r="E526" s="81">
        <v>8.7355999999999998</v>
      </c>
      <c r="F526" s="211" t="s">
        <v>2125</v>
      </c>
      <c r="G526" s="81">
        <v>175</v>
      </c>
      <c r="H526" s="367">
        <v>43</v>
      </c>
      <c r="I526" s="81">
        <v>50</v>
      </c>
      <c r="J526" s="366">
        <f t="shared" si="9"/>
        <v>743.9</v>
      </c>
      <c r="K526" s="392" t="s">
        <v>2126</v>
      </c>
      <c r="L526" s="398"/>
      <c r="M526" s="393"/>
      <c r="N526" s="393"/>
      <c r="O526" s="394"/>
      <c r="P526" s="135"/>
      <c r="Q526" s="134"/>
    </row>
    <row r="527" spans="1:17" ht="15.75">
      <c r="A527" s="81">
        <v>522</v>
      </c>
      <c r="B527" s="81" t="s">
        <v>2072</v>
      </c>
      <c r="C527" s="211" t="s">
        <v>2127</v>
      </c>
      <c r="D527" s="81">
        <v>10</v>
      </c>
      <c r="E527" s="81">
        <v>3.5642</v>
      </c>
      <c r="F527" s="211" t="s">
        <v>1369</v>
      </c>
      <c r="G527" s="81">
        <v>210</v>
      </c>
      <c r="H527" s="137">
        <v>60</v>
      </c>
      <c r="I527" s="81">
        <v>100</v>
      </c>
      <c r="J527" s="366">
        <f t="shared" si="9"/>
        <v>1038</v>
      </c>
      <c r="K527" s="224" t="s">
        <v>1355</v>
      </c>
      <c r="L527" s="398"/>
      <c r="M527" s="393"/>
      <c r="N527" s="393"/>
      <c r="O527" s="394"/>
      <c r="P527" s="135"/>
      <c r="Q527" s="134"/>
    </row>
    <row r="528" spans="1:17" ht="15.75">
      <c r="A528" s="81">
        <v>523</v>
      </c>
      <c r="B528" s="81" t="s">
        <v>2072</v>
      </c>
      <c r="C528" s="211" t="s">
        <v>2128</v>
      </c>
      <c r="D528" s="81">
        <v>10</v>
      </c>
      <c r="E528" s="81">
        <v>1.915</v>
      </c>
      <c r="F528" s="211" t="s">
        <v>1369</v>
      </c>
      <c r="G528" s="81">
        <v>210</v>
      </c>
      <c r="H528" s="137">
        <v>30</v>
      </c>
      <c r="I528" s="81">
        <v>50</v>
      </c>
      <c r="J528" s="366">
        <f t="shared" si="9"/>
        <v>519</v>
      </c>
      <c r="K528" s="224" t="s">
        <v>1355</v>
      </c>
      <c r="L528" s="398"/>
      <c r="M528" s="393"/>
      <c r="N528" s="393"/>
      <c r="O528" s="394"/>
      <c r="P528" s="135"/>
      <c r="Q528" s="134"/>
    </row>
    <row r="529" spans="1:17" ht="15.75">
      <c r="A529" s="81">
        <v>524</v>
      </c>
      <c r="B529" s="81" t="s">
        <v>2072</v>
      </c>
      <c r="C529" s="211" t="s">
        <v>2129</v>
      </c>
      <c r="D529" s="81">
        <v>10</v>
      </c>
      <c r="E529" s="81">
        <v>23.501899999999999</v>
      </c>
      <c r="F529" s="211" t="s">
        <v>1369</v>
      </c>
      <c r="G529" s="81">
        <v>210</v>
      </c>
      <c r="H529" s="137">
        <v>25</v>
      </c>
      <c r="I529" s="81">
        <v>50</v>
      </c>
      <c r="J529" s="366">
        <f t="shared" si="9"/>
        <v>432.5</v>
      </c>
      <c r="K529" s="224" t="s">
        <v>1355</v>
      </c>
      <c r="L529" s="398"/>
      <c r="M529" s="393"/>
      <c r="N529" s="393"/>
      <c r="O529" s="394"/>
      <c r="P529" s="135"/>
      <c r="Q529" s="134"/>
    </row>
    <row r="530" spans="1:17" ht="15.75">
      <c r="A530" s="81">
        <v>525</v>
      </c>
      <c r="B530" s="81" t="s">
        <v>2072</v>
      </c>
      <c r="C530" s="211" t="s">
        <v>2130</v>
      </c>
      <c r="D530" s="81">
        <v>10</v>
      </c>
      <c r="E530" s="81">
        <v>23.686900000000001</v>
      </c>
      <c r="F530" s="211" t="s">
        <v>1369</v>
      </c>
      <c r="G530" s="81">
        <v>210</v>
      </c>
      <c r="H530" s="137">
        <v>30</v>
      </c>
      <c r="I530" s="81">
        <v>50</v>
      </c>
      <c r="J530" s="366">
        <f t="shared" si="9"/>
        <v>519</v>
      </c>
      <c r="K530" s="224" t="s">
        <v>1355</v>
      </c>
      <c r="L530" s="398"/>
      <c r="M530" s="393"/>
      <c r="N530" s="393"/>
      <c r="O530" s="394"/>
      <c r="P530" s="135"/>
      <c r="Q530" s="134"/>
    </row>
    <row r="531" spans="1:17" ht="15.75">
      <c r="A531" s="81">
        <v>526</v>
      </c>
      <c r="B531" s="81" t="s">
        <v>2072</v>
      </c>
      <c r="C531" s="211" t="s">
        <v>2131</v>
      </c>
      <c r="D531" s="81">
        <v>10</v>
      </c>
      <c r="E531" s="81">
        <v>3.8380999999999998</v>
      </c>
      <c r="F531" s="211" t="s">
        <v>2132</v>
      </c>
      <c r="G531" s="81">
        <v>175</v>
      </c>
      <c r="H531" s="137">
        <v>60</v>
      </c>
      <c r="I531" s="81">
        <v>100</v>
      </c>
      <c r="J531" s="366">
        <f t="shared" si="9"/>
        <v>1038</v>
      </c>
      <c r="K531" s="224" t="s">
        <v>1355</v>
      </c>
      <c r="L531" s="398"/>
      <c r="M531" s="393"/>
      <c r="N531" s="393"/>
      <c r="O531" s="394"/>
      <c r="P531" s="135"/>
      <c r="Q531" s="134"/>
    </row>
    <row r="532" spans="1:17" ht="15.75">
      <c r="A532" s="81">
        <v>527</v>
      </c>
      <c r="B532" s="81" t="s">
        <v>2072</v>
      </c>
      <c r="C532" s="211" t="s">
        <v>2133</v>
      </c>
      <c r="D532" s="81">
        <v>10</v>
      </c>
      <c r="E532" s="81">
        <v>5.2755000000000001</v>
      </c>
      <c r="F532" s="211" t="s">
        <v>2132</v>
      </c>
      <c r="G532" s="81">
        <v>175</v>
      </c>
      <c r="H532" s="137">
        <v>60</v>
      </c>
      <c r="I532" s="81">
        <v>100</v>
      </c>
      <c r="J532" s="366">
        <f t="shared" si="9"/>
        <v>1038</v>
      </c>
      <c r="K532" s="224" t="s">
        <v>1355</v>
      </c>
      <c r="L532" s="398"/>
      <c r="M532" s="393"/>
      <c r="N532" s="393"/>
      <c r="O532" s="394"/>
      <c r="P532" s="135"/>
      <c r="Q532" s="134"/>
    </row>
    <row r="533" spans="1:17" ht="15.75">
      <c r="A533" s="81">
        <v>528</v>
      </c>
      <c r="B533" s="81" t="s">
        <v>2072</v>
      </c>
      <c r="C533" s="211" t="s">
        <v>2134</v>
      </c>
      <c r="D533" s="81">
        <v>10</v>
      </c>
      <c r="E533" s="81">
        <v>9.6440999999999999</v>
      </c>
      <c r="F533" s="211" t="s">
        <v>2132</v>
      </c>
      <c r="G533" s="81">
        <v>175</v>
      </c>
      <c r="H533" s="137">
        <v>60</v>
      </c>
      <c r="I533" s="81">
        <v>100</v>
      </c>
      <c r="J533" s="366">
        <f t="shared" si="9"/>
        <v>1038</v>
      </c>
      <c r="K533" s="224" t="s">
        <v>1355</v>
      </c>
      <c r="L533" s="398"/>
      <c r="M533" s="393"/>
      <c r="N533" s="393"/>
      <c r="O533" s="394"/>
      <c r="P533" s="135"/>
      <c r="Q533" s="134"/>
    </row>
    <row r="534" spans="1:17" ht="15.75">
      <c r="A534" s="81">
        <v>529</v>
      </c>
      <c r="B534" s="81" t="s">
        <v>2072</v>
      </c>
      <c r="C534" s="211" t="s">
        <v>2135</v>
      </c>
      <c r="D534" s="81">
        <v>10</v>
      </c>
      <c r="E534" s="81">
        <v>7.0944000000000003</v>
      </c>
      <c r="F534" s="211" t="s">
        <v>2125</v>
      </c>
      <c r="G534" s="81">
        <v>175</v>
      </c>
      <c r="H534" s="137">
        <v>30</v>
      </c>
      <c r="I534" s="81">
        <v>50</v>
      </c>
      <c r="J534" s="366">
        <f t="shared" si="9"/>
        <v>519</v>
      </c>
      <c r="K534" s="224" t="s">
        <v>1355</v>
      </c>
      <c r="L534" s="373"/>
      <c r="M534" s="134"/>
      <c r="N534" s="134"/>
      <c r="O534" s="134"/>
      <c r="P534" s="134"/>
      <c r="Q534" s="134"/>
    </row>
    <row r="535" spans="1:17" ht="15.75">
      <c r="A535" s="81">
        <v>530</v>
      </c>
      <c r="B535" s="81" t="s">
        <v>2136</v>
      </c>
      <c r="C535" s="225" t="s">
        <v>2137</v>
      </c>
      <c r="D535" s="81">
        <v>10</v>
      </c>
      <c r="E535" s="81">
        <v>3.2</v>
      </c>
      <c r="F535" s="225" t="s">
        <v>1354</v>
      </c>
      <c r="G535" s="220">
        <v>175</v>
      </c>
      <c r="H535" s="137">
        <v>71</v>
      </c>
      <c r="I535" s="81">
        <v>100</v>
      </c>
      <c r="J535" s="366">
        <f t="shared" si="9"/>
        <v>1228.3</v>
      </c>
      <c r="K535" s="224" t="s">
        <v>1355</v>
      </c>
      <c r="L535" s="372"/>
      <c r="M535" s="227"/>
      <c r="N535" s="227"/>
      <c r="O535" s="134"/>
      <c r="P535" s="134"/>
      <c r="Q535" s="134"/>
    </row>
    <row r="536" spans="1:17" ht="15.75">
      <c r="A536" s="81">
        <v>531</v>
      </c>
      <c r="B536" s="81" t="s">
        <v>2136</v>
      </c>
      <c r="C536" s="225" t="s">
        <v>2138</v>
      </c>
      <c r="D536" s="81">
        <v>10</v>
      </c>
      <c r="E536" s="81">
        <v>5.9</v>
      </c>
      <c r="F536" s="225" t="s">
        <v>1354</v>
      </c>
      <c r="G536" s="220">
        <v>175</v>
      </c>
      <c r="H536" s="137">
        <v>127</v>
      </c>
      <c r="I536" s="81">
        <v>100</v>
      </c>
      <c r="J536" s="366">
        <f>1.73*D536*I536</f>
        <v>1730</v>
      </c>
      <c r="K536" s="224" t="s">
        <v>1355</v>
      </c>
      <c r="L536" s="372"/>
      <c r="M536" s="227"/>
      <c r="N536" s="227"/>
      <c r="O536" s="134"/>
      <c r="P536" s="134"/>
      <c r="Q536" s="134"/>
    </row>
    <row r="537" spans="1:17" ht="15.75">
      <c r="A537" s="81">
        <v>532</v>
      </c>
      <c r="B537" s="81" t="s">
        <v>2136</v>
      </c>
      <c r="C537" s="225" t="s">
        <v>2139</v>
      </c>
      <c r="D537" s="81">
        <v>10</v>
      </c>
      <c r="E537" s="81">
        <v>8.6</v>
      </c>
      <c r="F537" s="225" t="s">
        <v>1354</v>
      </c>
      <c r="G537" s="220">
        <v>175</v>
      </c>
      <c r="H537" s="137">
        <v>42</v>
      </c>
      <c r="I537" s="81">
        <v>50</v>
      </c>
      <c r="J537" s="366">
        <f t="shared" si="9"/>
        <v>726.6</v>
      </c>
      <c r="K537" s="224" t="s">
        <v>1355</v>
      </c>
      <c r="L537" s="372"/>
      <c r="M537" s="227"/>
      <c r="N537" s="227"/>
      <c r="O537" s="134"/>
      <c r="P537" s="134"/>
      <c r="Q537" s="134"/>
    </row>
    <row r="538" spans="1:17" ht="15.75">
      <c r="A538" s="81">
        <v>533</v>
      </c>
      <c r="B538" s="81" t="s">
        <v>2136</v>
      </c>
      <c r="C538" s="225" t="s">
        <v>2140</v>
      </c>
      <c r="D538" s="81">
        <v>10</v>
      </c>
      <c r="E538" s="81">
        <v>12.5</v>
      </c>
      <c r="F538" s="225" t="s">
        <v>1354</v>
      </c>
      <c r="G538" s="220">
        <v>175</v>
      </c>
      <c r="H538" s="137">
        <v>255</v>
      </c>
      <c r="I538" s="81">
        <v>200</v>
      </c>
      <c r="J538" s="366">
        <f>1.73*D538*I538</f>
        <v>3460</v>
      </c>
      <c r="K538" s="224" t="s">
        <v>1355</v>
      </c>
      <c r="L538" s="372"/>
      <c r="M538" s="227"/>
      <c r="N538" s="227"/>
      <c r="O538" s="134"/>
      <c r="P538" s="134"/>
      <c r="Q538" s="134"/>
    </row>
    <row r="539" spans="1:17" ht="15.75">
      <c r="A539" s="81">
        <v>534</v>
      </c>
      <c r="B539" s="81" t="s">
        <v>2136</v>
      </c>
      <c r="C539" s="225" t="s">
        <v>2141</v>
      </c>
      <c r="D539" s="81">
        <v>10</v>
      </c>
      <c r="E539" s="81">
        <v>14.1</v>
      </c>
      <c r="F539" s="225" t="s">
        <v>1354</v>
      </c>
      <c r="G539" s="220">
        <v>175</v>
      </c>
      <c r="H539" s="137">
        <v>87</v>
      </c>
      <c r="I539" s="81">
        <v>200</v>
      </c>
      <c r="J539" s="366">
        <f t="shared" si="9"/>
        <v>1505.1000000000001</v>
      </c>
      <c r="K539" s="224" t="s">
        <v>1355</v>
      </c>
      <c r="L539" s="372"/>
      <c r="M539" s="227"/>
      <c r="N539" s="227"/>
      <c r="O539" s="134"/>
      <c r="P539" s="134"/>
      <c r="Q539" s="134"/>
    </row>
    <row r="540" spans="1:17" ht="15.75">
      <c r="A540" s="81">
        <v>535</v>
      </c>
      <c r="B540" s="81" t="s">
        <v>2136</v>
      </c>
      <c r="C540" s="225" t="s">
        <v>2142</v>
      </c>
      <c r="D540" s="81">
        <v>10</v>
      </c>
      <c r="E540" s="81">
        <v>54.6</v>
      </c>
      <c r="F540" s="225" t="s">
        <v>1354</v>
      </c>
      <c r="G540" s="220">
        <v>175</v>
      </c>
      <c r="H540" s="137">
        <v>42</v>
      </c>
      <c r="I540" s="81">
        <v>50</v>
      </c>
      <c r="J540" s="366">
        <f t="shared" si="9"/>
        <v>726.6</v>
      </c>
      <c r="K540" s="224" t="s">
        <v>1355</v>
      </c>
      <c r="L540" s="372"/>
      <c r="M540" s="227"/>
      <c r="N540" s="227"/>
      <c r="O540" s="134"/>
      <c r="P540" s="134"/>
      <c r="Q540" s="134"/>
    </row>
    <row r="541" spans="1:17" ht="15.75">
      <c r="A541" s="81">
        <v>536</v>
      </c>
      <c r="B541" s="81" t="s">
        <v>2136</v>
      </c>
      <c r="C541" s="225" t="s">
        <v>2143</v>
      </c>
      <c r="D541" s="81">
        <v>10</v>
      </c>
      <c r="E541" s="81">
        <v>16.2</v>
      </c>
      <c r="F541" s="225" t="s">
        <v>1354</v>
      </c>
      <c r="G541" s="220">
        <v>175</v>
      </c>
      <c r="H541" s="137">
        <v>42</v>
      </c>
      <c r="I541" s="81">
        <v>100</v>
      </c>
      <c r="J541" s="366">
        <f t="shared" si="9"/>
        <v>726.6</v>
      </c>
      <c r="K541" s="224" t="s">
        <v>1355</v>
      </c>
      <c r="L541" s="372"/>
      <c r="M541" s="227"/>
      <c r="N541" s="227"/>
      <c r="O541" s="134"/>
      <c r="P541" s="134"/>
      <c r="Q541" s="134"/>
    </row>
    <row r="542" spans="1:17" ht="15.75">
      <c r="A542" s="81">
        <v>537</v>
      </c>
      <c r="B542" s="81" t="s">
        <v>2136</v>
      </c>
      <c r="C542" s="225" t="s">
        <v>2144</v>
      </c>
      <c r="D542" s="81">
        <v>10</v>
      </c>
      <c r="E542" s="81">
        <v>59.7</v>
      </c>
      <c r="F542" s="225" t="s">
        <v>1354</v>
      </c>
      <c r="G542" s="220">
        <v>175</v>
      </c>
      <c r="H542" s="137">
        <v>70</v>
      </c>
      <c r="I542" s="81">
        <v>50</v>
      </c>
      <c r="J542" s="366">
        <f>1.73*D542*I542</f>
        <v>865</v>
      </c>
      <c r="K542" s="224" t="s">
        <v>1355</v>
      </c>
      <c r="L542" s="372"/>
      <c r="M542" s="227"/>
      <c r="N542" s="227"/>
      <c r="O542" s="134"/>
      <c r="P542" s="134"/>
      <c r="Q542" s="134"/>
    </row>
    <row r="543" spans="1:17" ht="15.75">
      <c r="A543" s="81">
        <v>538</v>
      </c>
      <c r="B543" s="81" t="s">
        <v>2136</v>
      </c>
      <c r="C543" s="225" t="s">
        <v>2145</v>
      </c>
      <c r="D543" s="81">
        <v>10</v>
      </c>
      <c r="E543" s="81">
        <v>49.2</v>
      </c>
      <c r="F543" s="225" t="s">
        <v>1354</v>
      </c>
      <c r="G543" s="220">
        <v>175</v>
      </c>
      <c r="H543" s="137">
        <v>35</v>
      </c>
      <c r="I543" s="81">
        <v>75</v>
      </c>
      <c r="J543" s="366">
        <f t="shared" si="9"/>
        <v>605.5</v>
      </c>
      <c r="K543" s="224" t="s">
        <v>1355</v>
      </c>
      <c r="L543" s="372"/>
      <c r="M543" s="227"/>
      <c r="N543" s="227"/>
      <c r="O543" s="134"/>
      <c r="P543" s="134"/>
      <c r="Q543" s="134"/>
    </row>
    <row r="544" spans="1:17" ht="15.75">
      <c r="A544" s="81">
        <v>539</v>
      </c>
      <c r="B544" s="81" t="s">
        <v>2136</v>
      </c>
      <c r="C544" s="225" t="s">
        <v>2146</v>
      </c>
      <c r="D544" s="81">
        <v>10</v>
      </c>
      <c r="E544" s="81">
        <v>5.54</v>
      </c>
      <c r="F544" s="225" t="s">
        <v>1354</v>
      </c>
      <c r="G544" s="220">
        <v>175</v>
      </c>
      <c r="H544" s="137">
        <v>175</v>
      </c>
      <c r="I544" s="81">
        <v>50</v>
      </c>
      <c r="J544" s="366">
        <f>1.73*D544*I544</f>
        <v>865</v>
      </c>
      <c r="K544" s="224" t="s">
        <v>1355</v>
      </c>
      <c r="L544" s="372"/>
      <c r="M544" s="227"/>
      <c r="N544" s="227"/>
      <c r="O544" s="134"/>
      <c r="P544" s="134"/>
      <c r="Q544" s="134"/>
    </row>
    <row r="545" spans="1:17" ht="15.75">
      <c r="A545" s="81">
        <v>540</v>
      </c>
      <c r="B545" s="81" t="s">
        <v>2136</v>
      </c>
      <c r="C545" s="225" t="s">
        <v>2147</v>
      </c>
      <c r="D545" s="81">
        <v>10</v>
      </c>
      <c r="E545" s="81">
        <v>5.9</v>
      </c>
      <c r="F545" s="225" t="s">
        <v>1354</v>
      </c>
      <c r="G545" s="220">
        <v>175</v>
      </c>
      <c r="H545" s="137">
        <v>35</v>
      </c>
      <c r="I545" s="81">
        <v>50</v>
      </c>
      <c r="J545" s="366">
        <f t="shared" si="9"/>
        <v>605.5</v>
      </c>
      <c r="K545" s="224" t="s">
        <v>1355</v>
      </c>
      <c r="L545" s="372"/>
      <c r="M545" s="227"/>
      <c r="N545" s="227"/>
      <c r="O545" s="134"/>
      <c r="P545" s="134"/>
      <c r="Q545" s="134"/>
    </row>
    <row r="546" spans="1:17" ht="15.75">
      <c r="A546" s="81">
        <v>541</v>
      </c>
      <c r="B546" s="81" t="s">
        <v>2136</v>
      </c>
      <c r="C546" s="225" t="s">
        <v>2148</v>
      </c>
      <c r="D546" s="81">
        <v>10</v>
      </c>
      <c r="E546" s="81">
        <v>42.8</v>
      </c>
      <c r="F546" s="225" t="s">
        <v>1354</v>
      </c>
      <c r="G546" s="220">
        <v>175</v>
      </c>
      <c r="H546" s="137">
        <v>35</v>
      </c>
      <c r="I546" s="81">
        <v>50</v>
      </c>
      <c r="J546" s="366">
        <f t="shared" si="9"/>
        <v>605.5</v>
      </c>
      <c r="K546" s="224" t="s">
        <v>1355</v>
      </c>
      <c r="L546" s="372"/>
      <c r="M546" s="227"/>
      <c r="N546" s="227"/>
      <c r="O546" s="134"/>
      <c r="P546" s="134"/>
      <c r="Q546" s="134"/>
    </row>
    <row r="547" spans="1:17" ht="15.75">
      <c r="A547" s="81">
        <v>542</v>
      </c>
      <c r="B547" s="81" t="s">
        <v>2136</v>
      </c>
      <c r="C547" s="225" t="s">
        <v>2149</v>
      </c>
      <c r="D547" s="81">
        <v>10</v>
      </c>
      <c r="E547" s="81">
        <v>34.4</v>
      </c>
      <c r="F547" s="225" t="s">
        <v>1354</v>
      </c>
      <c r="G547" s="220">
        <v>175</v>
      </c>
      <c r="H547" s="137">
        <v>35</v>
      </c>
      <c r="I547" s="81">
        <v>50</v>
      </c>
      <c r="J547" s="366">
        <f t="shared" si="9"/>
        <v>605.5</v>
      </c>
      <c r="K547" s="224" t="s">
        <v>1355</v>
      </c>
      <c r="L547" s="372"/>
      <c r="M547" s="227"/>
      <c r="N547" s="227"/>
      <c r="O547" s="134"/>
      <c r="P547" s="134"/>
      <c r="Q547" s="134"/>
    </row>
    <row r="548" spans="1:17" ht="15.75">
      <c r="A548" s="81">
        <v>543</v>
      </c>
      <c r="B548" s="81" t="s">
        <v>2136</v>
      </c>
      <c r="C548" s="225" t="s">
        <v>2150</v>
      </c>
      <c r="D548" s="81">
        <v>10</v>
      </c>
      <c r="E548" s="81">
        <v>21.72</v>
      </c>
      <c r="F548" s="225" t="s">
        <v>1354</v>
      </c>
      <c r="G548" s="220">
        <v>175</v>
      </c>
      <c r="H548" s="137">
        <v>100</v>
      </c>
      <c r="I548" s="81">
        <v>100</v>
      </c>
      <c r="J548" s="366">
        <f t="shared" si="9"/>
        <v>1730</v>
      </c>
      <c r="K548" s="224" t="s">
        <v>1355</v>
      </c>
      <c r="L548" s="372"/>
      <c r="M548" s="227"/>
      <c r="N548" s="227"/>
      <c r="O548" s="134"/>
      <c r="P548" s="134"/>
      <c r="Q548" s="134"/>
    </row>
    <row r="549" spans="1:17" ht="15.75">
      <c r="A549" s="81">
        <v>544</v>
      </c>
      <c r="B549" s="81" t="s">
        <v>2136</v>
      </c>
      <c r="C549" s="225" t="s">
        <v>2151</v>
      </c>
      <c r="D549" s="81">
        <v>10</v>
      </c>
      <c r="E549" s="81">
        <v>12.7</v>
      </c>
      <c r="F549" s="225" t="s">
        <v>1354</v>
      </c>
      <c r="G549" s="220">
        <v>175</v>
      </c>
      <c r="H549" s="137">
        <v>50</v>
      </c>
      <c r="I549" s="81">
        <v>50</v>
      </c>
      <c r="J549" s="366">
        <f t="shared" si="9"/>
        <v>865</v>
      </c>
      <c r="K549" s="224" t="s">
        <v>1355</v>
      </c>
      <c r="L549" s="372"/>
      <c r="M549" s="227"/>
      <c r="N549" s="227"/>
      <c r="O549" s="134"/>
      <c r="P549" s="134"/>
      <c r="Q549" s="134"/>
    </row>
    <row r="550" spans="1:17" ht="15.75">
      <c r="A550" s="81">
        <v>545</v>
      </c>
      <c r="B550" s="81" t="s">
        <v>2136</v>
      </c>
      <c r="C550" s="225" t="s">
        <v>2152</v>
      </c>
      <c r="D550" s="81">
        <v>10</v>
      </c>
      <c r="E550" s="81">
        <v>9.8000000000000007</v>
      </c>
      <c r="F550" s="225" t="s">
        <v>1354</v>
      </c>
      <c r="G550" s="220">
        <v>175</v>
      </c>
      <c r="H550" s="137">
        <v>50</v>
      </c>
      <c r="I550" s="81">
        <v>50</v>
      </c>
      <c r="J550" s="366">
        <f t="shared" si="9"/>
        <v>865</v>
      </c>
      <c r="K550" s="224" t="s">
        <v>1355</v>
      </c>
      <c r="L550" s="372"/>
      <c r="M550" s="227"/>
      <c r="N550" s="227"/>
      <c r="O550" s="134"/>
      <c r="P550" s="134"/>
      <c r="Q550" s="134"/>
    </row>
    <row r="551" spans="1:17" ht="15.75">
      <c r="A551" s="81">
        <v>546</v>
      </c>
      <c r="B551" s="81" t="s">
        <v>2136</v>
      </c>
      <c r="C551" s="225" t="s">
        <v>2153</v>
      </c>
      <c r="D551" s="81">
        <v>10</v>
      </c>
      <c r="E551" s="81">
        <v>3.4</v>
      </c>
      <c r="F551" s="225" t="s">
        <v>1354</v>
      </c>
      <c r="G551" s="220">
        <v>175</v>
      </c>
      <c r="H551" s="137">
        <v>75</v>
      </c>
      <c r="I551" s="81">
        <v>75</v>
      </c>
      <c r="J551" s="366">
        <f t="shared" si="9"/>
        <v>1297.5</v>
      </c>
      <c r="K551" s="224" t="s">
        <v>1355</v>
      </c>
      <c r="L551" s="372"/>
      <c r="M551" s="227"/>
      <c r="N551" s="227"/>
      <c r="O551" s="134"/>
      <c r="P551" s="134"/>
      <c r="Q551" s="134"/>
    </row>
    <row r="552" spans="1:17" ht="15.75">
      <c r="A552" s="81">
        <v>547</v>
      </c>
      <c r="B552" s="81" t="s">
        <v>2136</v>
      </c>
      <c r="C552" s="225" t="s">
        <v>2154</v>
      </c>
      <c r="D552" s="81">
        <v>10</v>
      </c>
      <c r="E552" s="81">
        <v>41.6</v>
      </c>
      <c r="F552" s="225" t="s">
        <v>1354</v>
      </c>
      <c r="G552" s="220">
        <v>175</v>
      </c>
      <c r="H552" s="137">
        <v>50</v>
      </c>
      <c r="I552" s="81">
        <v>50</v>
      </c>
      <c r="J552" s="366">
        <f t="shared" si="9"/>
        <v>865</v>
      </c>
      <c r="K552" s="224" t="s">
        <v>1355</v>
      </c>
      <c r="L552" s="372"/>
      <c r="M552" s="227"/>
      <c r="N552" s="227"/>
      <c r="O552" s="134"/>
      <c r="P552" s="134"/>
      <c r="Q552" s="134"/>
    </row>
    <row r="553" spans="1:17" ht="15.75">
      <c r="A553" s="81">
        <v>548</v>
      </c>
      <c r="B553" s="81" t="s">
        <v>2136</v>
      </c>
      <c r="C553" s="225" t="s">
        <v>2155</v>
      </c>
      <c r="D553" s="81">
        <v>10</v>
      </c>
      <c r="E553" s="81">
        <v>33.46</v>
      </c>
      <c r="F553" s="225" t="s">
        <v>1354</v>
      </c>
      <c r="G553" s="220">
        <v>175</v>
      </c>
      <c r="H553" s="137">
        <v>100</v>
      </c>
      <c r="I553" s="81">
        <v>100</v>
      </c>
      <c r="J553" s="366">
        <f t="shared" si="9"/>
        <v>1730</v>
      </c>
      <c r="K553" s="224" t="s">
        <v>1355</v>
      </c>
      <c r="L553" s="372"/>
      <c r="M553" s="227"/>
      <c r="N553" s="227"/>
      <c r="O553" s="134"/>
      <c r="P553" s="134"/>
      <c r="Q553" s="134"/>
    </row>
    <row r="554" spans="1:17" ht="15.75">
      <c r="A554" s="81">
        <v>549</v>
      </c>
      <c r="B554" s="81" t="s">
        <v>2136</v>
      </c>
      <c r="C554" s="225" t="s">
        <v>2156</v>
      </c>
      <c r="D554" s="81">
        <v>10</v>
      </c>
      <c r="E554" s="81">
        <v>21.1</v>
      </c>
      <c r="F554" s="225" t="s">
        <v>1354</v>
      </c>
      <c r="G554" s="220">
        <v>175</v>
      </c>
      <c r="H554" s="137">
        <v>14</v>
      </c>
      <c r="I554" s="81">
        <v>75</v>
      </c>
      <c r="J554" s="366">
        <f t="shared" si="9"/>
        <v>242.20000000000002</v>
      </c>
      <c r="K554" s="224" t="s">
        <v>1355</v>
      </c>
      <c r="L554" s="372"/>
      <c r="M554" s="227"/>
      <c r="N554" s="227"/>
      <c r="O554" s="134"/>
      <c r="P554" s="134"/>
      <c r="Q554" s="134"/>
    </row>
    <row r="555" spans="1:17" ht="15.75">
      <c r="A555" s="81">
        <v>550</v>
      </c>
      <c r="B555" s="81" t="s">
        <v>2136</v>
      </c>
      <c r="C555" s="225" t="s">
        <v>2157</v>
      </c>
      <c r="D555" s="81">
        <v>10</v>
      </c>
      <c r="E555" s="81">
        <v>15</v>
      </c>
      <c r="F555" s="225" t="s">
        <v>1354</v>
      </c>
      <c r="G555" s="220">
        <v>175</v>
      </c>
      <c r="H555" s="137">
        <v>35</v>
      </c>
      <c r="I555" s="81">
        <v>50</v>
      </c>
      <c r="J555" s="366">
        <f t="shared" si="9"/>
        <v>605.5</v>
      </c>
      <c r="K555" s="224" t="s">
        <v>1355</v>
      </c>
      <c r="L555" s="372"/>
      <c r="M555" s="227"/>
      <c r="N555" s="227"/>
      <c r="O555" s="134"/>
      <c r="P555" s="134"/>
      <c r="Q555" s="134"/>
    </row>
    <row r="556" spans="1:17" ht="15.75">
      <c r="A556" s="81">
        <v>551</v>
      </c>
      <c r="B556" s="81" t="s">
        <v>2136</v>
      </c>
      <c r="C556" s="225" t="s">
        <v>2158</v>
      </c>
      <c r="D556" s="81">
        <v>10</v>
      </c>
      <c r="E556" s="81">
        <v>2.4</v>
      </c>
      <c r="F556" s="225" t="s">
        <v>1354</v>
      </c>
      <c r="G556" s="220">
        <v>175</v>
      </c>
      <c r="H556" s="137">
        <v>35</v>
      </c>
      <c r="I556" s="81">
        <v>50</v>
      </c>
      <c r="J556" s="366">
        <f t="shared" si="9"/>
        <v>605.5</v>
      </c>
      <c r="K556" s="224" t="s">
        <v>1355</v>
      </c>
      <c r="L556" s="372"/>
      <c r="M556" s="227"/>
      <c r="N556" s="227"/>
      <c r="O556" s="134"/>
      <c r="P556" s="134"/>
      <c r="Q556" s="134"/>
    </row>
    <row r="557" spans="1:17" ht="15.75">
      <c r="A557" s="81">
        <v>552</v>
      </c>
      <c r="B557" s="81" t="s">
        <v>2136</v>
      </c>
      <c r="C557" s="225" t="s">
        <v>2159</v>
      </c>
      <c r="D557" s="81">
        <v>10</v>
      </c>
      <c r="E557" s="81">
        <v>9.6999999999999993</v>
      </c>
      <c r="F557" s="225" t="s">
        <v>1354</v>
      </c>
      <c r="G557" s="220">
        <v>175</v>
      </c>
      <c r="H557" s="137">
        <v>21</v>
      </c>
      <c r="I557" s="81">
        <v>40</v>
      </c>
      <c r="J557" s="366">
        <f t="shared" si="9"/>
        <v>363.3</v>
      </c>
      <c r="K557" s="224" t="s">
        <v>1355</v>
      </c>
      <c r="L557" s="372"/>
      <c r="M557" s="227"/>
      <c r="N557" s="227"/>
      <c r="O557" s="134"/>
      <c r="P557" s="134"/>
      <c r="Q557" s="134"/>
    </row>
    <row r="558" spans="1:17" ht="15.75">
      <c r="A558" s="81">
        <v>553</v>
      </c>
      <c r="B558" s="81" t="s">
        <v>2136</v>
      </c>
      <c r="C558" s="225" t="s">
        <v>2160</v>
      </c>
      <c r="D558" s="81">
        <v>10</v>
      </c>
      <c r="E558" s="81">
        <v>31.4</v>
      </c>
      <c r="F558" s="225" t="s">
        <v>1354</v>
      </c>
      <c r="G558" s="220">
        <v>175</v>
      </c>
      <c r="H558" s="137">
        <v>29</v>
      </c>
      <c r="I558" s="81">
        <v>50</v>
      </c>
      <c r="J558" s="366">
        <f t="shared" si="9"/>
        <v>501.70000000000005</v>
      </c>
      <c r="K558" s="224" t="s">
        <v>1355</v>
      </c>
      <c r="L558" s="372"/>
      <c r="M558" s="227"/>
      <c r="N558" s="227"/>
      <c r="O558" s="134"/>
      <c r="P558" s="134"/>
      <c r="Q558" s="134"/>
    </row>
    <row r="559" spans="1:17" ht="15.75">
      <c r="A559" s="81">
        <v>554</v>
      </c>
      <c r="B559" s="81" t="s">
        <v>2136</v>
      </c>
      <c r="C559" s="225" t="s">
        <v>2161</v>
      </c>
      <c r="D559" s="81">
        <v>10</v>
      </c>
      <c r="E559" s="81">
        <v>0.8</v>
      </c>
      <c r="F559" s="225" t="s">
        <v>1354</v>
      </c>
      <c r="G559" s="220">
        <v>175</v>
      </c>
      <c r="H559" s="137">
        <v>29</v>
      </c>
      <c r="I559" s="81">
        <v>50</v>
      </c>
      <c r="J559" s="366">
        <f t="shared" si="9"/>
        <v>501.70000000000005</v>
      </c>
      <c r="K559" s="224" t="s">
        <v>1355</v>
      </c>
      <c r="L559" s="372"/>
      <c r="M559" s="227"/>
      <c r="N559" s="227"/>
      <c r="O559" s="134"/>
      <c r="P559" s="134"/>
      <c r="Q559" s="134"/>
    </row>
    <row r="560" spans="1:17" ht="15.75">
      <c r="A560" s="81">
        <v>555</v>
      </c>
      <c r="B560" s="81" t="s">
        <v>2136</v>
      </c>
      <c r="C560" s="225" t="s">
        <v>2162</v>
      </c>
      <c r="D560" s="81">
        <v>10</v>
      </c>
      <c r="E560" s="81">
        <v>2.1</v>
      </c>
      <c r="F560" s="225" t="s">
        <v>1354</v>
      </c>
      <c r="G560" s="220">
        <v>175</v>
      </c>
      <c r="H560" s="137">
        <v>29</v>
      </c>
      <c r="I560" s="81">
        <v>50</v>
      </c>
      <c r="J560" s="366">
        <f t="shared" si="9"/>
        <v>501.70000000000005</v>
      </c>
      <c r="K560" s="224" t="s">
        <v>1355</v>
      </c>
      <c r="L560" s="372"/>
      <c r="M560" s="227"/>
      <c r="N560" s="227"/>
      <c r="O560" s="134"/>
      <c r="P560" s="134"/>
      <c r="Q560" s="134"/>
    </row>
    <row r="561" spans="1:17" ht="15.75">
      <c r="A561" s="81">
        <v>556</v>
      </c>
      <c r="B561" s="81" t="s">
        <v>2136</v>
      </c>
      <c r="C561" s="225" t="s">
        <v>2163</v>
      </c>
      <c r="D561" s="81">
        <v>10</v>
      </c>
      <c r="E561" s="81">
        <v>42.1</v>
      </c>
      <c r="F561" s="225" t="s">
        <v>1354</v>
      </c>
      <c r="G561" s="220">
        <v>175</v>
      </c>
      <c r="H561" s="137">
        <v>35</v>
      </c>
      <c r="I561" s="81">
        <v>50</v>
      </c>
      <c r="J561" s="366">
        <f t="shared" si="9"/>
        <v>605.5</v>
      </c>
      <c r="K561" s="224" t="s">
        <v>1355</v>
      </c>
      <c r="L561" s="372"/>
      <c r="M561" s="227"/>
      <c r="N561" s="227"/>
      <c r="O561" s="134"/>
      <c r="P561" s="134"/>
      <c r="Q561" s="134"/>
    </row>
    <row r="562" spans="1:17" ht="15.75">
      <c r="A562" s="81">
        <v>557</v>
      </c>
      <c r="B562" s="81" t="s">
        <v>2136</v>
      </c>
      <c r="C562" s="225" t="s">
        <v>2164</v>
      </c>
      <c r="D562" s="81">
        <v>10</v>
      </c>
      <c r="E562" s="81">
        <v>3.1</v>
      </c>
      <c r="F562" s="225" t="s">
        <v>1354</v>
      </c>
      <c r="G562" s="220">
        <v>175</v>
      </c>
      <c r="H562" s="137">
        <v>50</v>
      </c>
      <c r="I562" s="81">
        <v>50</v>
      </c>
      <c r="J562" s="366">
        <f t="shared" si="9"/>
        <v>865</v>
      </c>
      <c r="K562" s="224" t="s">
        <v>1355</v>
      </c>
      <c r="L562" s="372"/>
      <c r="M562" s="227"/>
      <c r="N562" s="227"/>
      <c r="O562" s="134"/>
      <c r="P562" s="134"/>
      <c r="Q562" s="134"/>
    </row>
    <row r="563" spans="1:17" ht="15.75">
      <c r="A563" s="81">
        <v>558</v>
      </c>
      <c r="B563" s="81" t="s">
        <v>2136</v>
      </c>
      <c r="C563" s="225" t="s">
        <v>2165</v>
      </c>
      <c r="D563" s="81">
        <v>10</v>
      </c>
      <c r="E563" s="81">
        <v>12.95</v>
      </c>
      <c r="F563" s="225" t="s">
        <v>1354</v>
      </c>
      <c r="G563" s="220">
        <v>175</v>
      </c>
      <c r="H563" s="137">
        <v>75</v>
      </c>
      <c r="I563" s="81">
        <v>75</v>
      </c>
      <c r="J563" s="366">
        <f t="shared" si="9"/>
        <v>1297.5</v>
      </c>
      <c r="K563" s="224" t="s">
        <v>1355</v>
      </c>
      <c r="L563" s="372"/>
      <c r="M563" s="227"/>
      <c r="N563" s="227"/>
      <c r="O563" s="134"/>
      <c r="P563" s="134"/>
      <c r="Q563" s="134"/>
    </row>
    <row r="564" spans="1:17" ht="15.75">
      <c r="A564" s="81">
        <v>559</v>
      </c>
      <c r="B564" s="81" t="s">
        <v>2136</v>
      </c>
      <c r="C564" s="225" t="s">
        <v>2166</v>
      </c>
      <c r="D564" s="81">
        <v>10</v>
      </c>
      <c r="E564" s="81">
        <v>29.7</v>
      </c>
      <c r="F564" s="225" t="s">
        <v>1354</v>
      </c>
      <c r="G564" s="220">
        <v>175</v>
      </c>
      <c r="H564" s="137">
        <v>30</v>
      </c>
      <c r="I564" s="81">
        <v>30</v>
      </c>
      <c r="J564" s="366">
        <f t="shared" si="9"/>
        <v>519</v>
      </c>
      <c r="K564" s="224" t="s">
        <v>1355</v>
      </c>
      <c r="L564" s="372"/>
      <c r="M564" s="227"/>
      <c r="N564" s="227"/>
      <c r="O564" s="134"/>
      <c r="P564" s="134"/>
      <c r="Q564" s="134"/>
    </row>
    <row r="565" spans="1:17" ht="15.75">
      <c r="A565" s="81">
        <v>560</v>
      </c>
      <c r="B565" s="81" t="s">
        <v>2136</v>
      </c>
      <c r="C565" s="225" t="s">
        <v>2167</v>
      </c>
      <c r="D565" s="81">
        <v>10</v>
      </c>
      <c r="E565" s="81">
        <v>8.1999999999999993</v>
      </c>
      <c r="F565" s="225" t="s">
        <v>1354</v>
      </c>
      <c r="G565" s="220">
        <v>175</v>
      </c>
      <c r="H565" s="137">
        <v>29</v>
      </c>
      <c r="I565" s="81">
        <v>50</v>
      </c>
      <c r="J565" s="366">
        <f t="shared" si="9"/>
        <v>501.70000000000005</v>
      </c>
      <c r="K565" s="224" t="s">
        <v>1355</v>
      </c>
      <c r="L565" s="372"/>
      <c r="M565" s="227"/>
      <c r="N565" s="227"/>
      <c r="O565" s="134"/>
      <c r="P565" s="134"/>
      <c r="Q565" s="134"/>
    </row>
    <row r="566" spans="1:17" ht="15.75">
      <c r="A566" s="81">
        <v>561</v>
      </c>
      <c r="B566" s="81" t="s">
        <v>2136</v>
      </c>
      <c r="C566" s="225" t="s">
        <v>2168</v>
      </c>
      <c r="D566" s="81">
        <v>10</v>
      </c>
      <c r="E566" s="81">
        <v>2.2000000000000002</v>
      </c>
      <c r="F566" s="225" t="s">
        <v>1354</v>
      </c>
      <c r="G566" s="220">
        <v>175</v>
      </c>
      <c r="H566" s="137">
        <v>29</v>
      </c>
      <c r="I566" s="81">
        <v>50</v>
      </c>
      <c r="J566" s="366">
        <f t="shared" si="9"/>
        <v>501.70000000000005</v>
      </c>
      <c r="K566" s="224" t="s">
        <v>1355</v>
      </c>
      <c r="L566" s="372"/>
      <c r="M566" s="227"/>
      <c r="N566" s="227"/>
      <c r="O566" s="134"/>
      <c r="P566" s="134"/>
      <c r="Q566" s="134"/>
    </row>
    <row r="567" spans="1:17" ht="15.75">
      <c r="A567" s="81">
        <v>562</v>
      </c>
      <c r="B567" s="81" t="s">
        <v>2136</v>
      </c>
      <c r="C567" s="225" t="s">
        <v>2169</v>
      </c>
      <c r="D567" s="81">
        <v>10</v>
      </c>
      <c r="E567" s="81">
        <v>1.7</v>
      </c>
      <c r="F567" s="225" t="s">
        <v>1354</v>
      </c>
      <c r="G567" s="220">
        <v>175</v>
      </c>
      <c r="H567" s="137">
        <v>29</v>
      </c>
      <c r="I567" s="81">
        <v>50</v>
      </c>
      <c r="J567" s="366">
        <f t="shared" si="9"/>
        <v>501.70000000000005</v>
      </c>
      <c r="K567" s="224" t="s">
        <v>1355</v>
      </c>
      <c r="L567" s="372"/>
      <c r="M567" s="227"/>
      <c r="N567" s="227"/>
      <c r="O567" s="134"/>
      <c r="P567" s="134"/>
      <c r="Q567" s="134"/>
    </row>
    <row r="568" spans="1:17" ht="15.75">
      <c r="A568" s="81">
        <v>563</v>
      </c>
      <c r="B568" s="81" t="s">
        <v>2136</v>
      </c>
      <c r="C568" s="225" t="s">
        <v>2170</v>
      </c>
      <c r="D568" s="81">
        <v>10</v>
      </c>
      <c r="E568" s="81">
        <v>38.4</v>
      </c>
      <c r="F568" s="225" t="s">
        <v>1354</v>
      </c>
      <c r="G568" s="220">
        <v>175</v>
      </c>
      <c r="H568" s="137">
        <v>29</v>
      </c>
      <c r="I568" s="81">
        <v>50</v>
      </c>
      <c r="J568" s="366">
        <f t="shared" si="9"/>
        <v>501.70000000000005</v>
      </c>
      <c r="K568" s="224" t="s">
        <v>1355</v>
      </c>
      <c r="L568" s="372"/>
      <c r="M568" s="227"/>
      <c r="N568" s="227"/>
      <c r="O568" s="134"/>
      <c r="P568" s="134"/>
      <c r="Q568" s="134"/>
    </row>
    <row r="569" spans="1:17" ht="15.75">
      <c r="A569" s="81">
        <v>564</v>
      </c>
      <c r="B569" s="81" t="s">
        <v>2136</v>
      </c>
      <c r="C569" s="225" t="s">
        <v>2171</v>
      </c>
      <c r="D569" s="81">
        <v>10</v>
      </c>
      <c r="E569" s="81">
        <v>1.48</v>
      </c>
      <c r="F569" s="225" t="s">
        <v>1354</v>
      </c>
      <c r="G569" s="220">
        <v>175</v>
      </c>
      <c r="H569" s="137">
        <v>29</v>
      </c>
      <c r="I569" s="81">
        <v>50</v>
      </c>
      <c r="J569" s="366">
        <f t="shared" si="9"/>
        <v>501.70000000000005</v>
      </c>
      <c r="K569" s="224" t="s">
        <v>1355</v>
      </c>
      <c r="L569" s="372"/>
      <c r="M569" s="227"/>
      <c r="N569" s="227"/>
      <c r="O569" s="134"/>
      <c r="P569" s="134"/>
      <c r="Q569" s="134"/>
    </row>
    <row r="570" spans="1:17" ht="15.75">
      <c r="A570" s="81">
        <v>565</v>
      </c>
      <c r="B570" s="81" t="s">
        <v>2136</v>
      </c>
      <c r="C570" s="225" t="s">
        <v>2172</v>
      </c>
      <c r="D570" s="81">
        <v>10</v>
      </c>
      <c r="E570" s="81">
        <v>39.4</v>
      </c>
      <c r="F570" s="225" t="s">
        <v>1354</v>
      </c>
      <c r="G570" s="220">
        <v>175</v>
      </c>
      <c r="H570" s="137">
        <v>12</v>
      </c>
      <c r="I570" s="81">
        <v>50</v>
      </c>
      <c r="J570" s="366">
        <f t="shared" si="9"/>
        <v>207.60000000000002</v>
      </c>
      <c r="K570" s="224" t="s">
        <v>1355</v>
      </c>
      <c r="L570" s="372"/>
      <c r="M570" s="227"/>
      <c r="N570" s="227"/>
      <c r="O570" s="134"/>
      <c r="P570" s="134"/>
      <c r="Q570" s="134"/>
    </row>
    <row r="571" spans="1:17" ht="15.75">
      <c r="A571" s="81">
        <v>566</v>
      </c>
      <c r="B571" s="81" t="s">
        <v>2136</v>
      </c>
      <c r="C571" s="225" t="s">
        <v>2173</v>
      </c>
      <c r="D571" s="81">
        <v>10</v>
      </c>
      <c r="E571" s="81">
        <v>27.8</v>
      </c>
      <c r="F571" s="225" t="s">
        <v>1354</v>
      </c>
      <c r="G571" s="220">
        <v>175</v>
      </c>
      <c r="H571" s="137">
        <v>44</v>
      </c>
      <c r="I571" s="81">
        <v>50</v>
      </c>
      <c r="J571" s="366">
        <f t="shared" si="9"/>
        <v>761.2</v>
      </c>
      <c r="K571" s="224" t="s">
        <v>1355</v>
      </c>
      <c r="L571" s="372"/>
      <c r="M571" s="227"/>
      <c r="N571" s="227"/>
      <c r="O571" s="134"/>
      <c r="P571" s="134"/>
      <c r="Q571" s="134"/>
    </row>
    <row r="572" spans="1:17" ht="15.75">
      <c r="A572" s="81">
        <v>567</v>
      </c>
      <c r="B572" s="81" t="s">
        <v>2136</v>
      </c>
      <c r="C572" s="225" t="s">
        <v>2174</v>
      </c>
      <c r="D572" s="81">
        <v>10</v>
      </c>
      <c r="E572" s="81">
        <v>37.200000000000003</v>
      </c>
      <c r="F572" s="225" t="s">
        <v>1354</v>
      </c>
      <c r="G572" s="220">
        <v>175</v>
      </c>
      <c r="H572" s="137">
        <v>29</v>
      </c>
      <c r="I572" s="81">
        <v>50</v>
      </c>
      <c r="J572" s="366">
        <f t="shared" si="9"/>
        <v>501.70000000000005</v>
      </c>
      <c r="K572" s="224" t="s">
        <v>1355</v>
      </c>
      <c r="L572" s="372"/>
      <c r="M572" s="227"/>
      <c r="N572" s="227"/>
      <c r="O572" s="134"/>
      <c r="P572" s="134"/>
      <c r="Q572" s="134"/>
    </row>
    <row r="573" spans="1:17" ht="15.75">
      <c r="A573" s="81">
        <v>568</v>
      </c>
      <c r="B573" s="81" t="s">
        <v>2136</v>
      </c>
      <c r="C573" s="225" t="s">
        <v>2175</v>
      </c>
      <c r="D573" s="81">
        <v>10</v>
      </c>
      <c r="E573" s="81">
        <v>5.2</v>
      </c>
      <c r="F573" s="225" t="s">
        <v>1354</v>
      </c>
      <c r="G573" s="220">
        <v>175</v>
      </c>
      <c r="H573" s="137">
        <v>29</v>
      </c>
      <c r="I573" s="81">
        <v>50</v>
      </c>
      <c r="J573" s="366">
        <f t="shared" si="9"/>
        <v>501.70000000000005</v>
      </c>
      <c r="K573" s="224" t="s">
        <v>1355</v>
      </c>
      <c r="L573" s="372"/>
      <c r="M573" s="227"/>
      <c r="N573" s="227"/>
      <c r="O573" s="134"/>
      <c r="P573" s="134"/>
      <c r="Q573" s="134"/>
    </row>
    <row r="574" spans="1:17" ht="15.75">
      <c r="A574" s="81">
        <v>569</v>
      </c>
      <c r="B574" s="81" t="s">
        <v>2136</v>
      </c>
      <c r="C574" s="225" t="s">
        <v>2176</v>
      </c>
      <c r="D574" s="81">
        <v>10</v>
      </c>
      <c r="E574" s="81">
        <v>47.4</v>
      </c>
      <c r="F574" s="225" t="s">
        <v>1354</v>
      </c>
      <c r="G574" s="220">
        <v>175</v>
      </c>
      <c r="H574" s="137">
        <v>29</v>
      </c>
      <c r="I574" s="81">
        <v>50</v>
      </c>
      <c r="J574" s="366">
        <f t="shared" si="9"/>
        <v>501.70000000000005</v>
      </c>
      <c r="K574" s="224" t="s">
        <v>1355</v>
      </c>
      <c r="L574" s="372"/>
      <c r="M574" s="227"/>
      <c r="N574" s="227"/>
      <c r="O574" s="134"/>
      <c r="P574" s="134"/>
      <c r="Q574" s="134"/>
    </row>
    <row r="575" spans="1:17" ht="15.75">
      <c r="A575" s="81">
        <v>570</v>
      </c>
      <c r="B575" s="81" t="s">
        <v>2136</v>
      </c>
      <c r="C575" s="225" t="s">
        <v>2177</v>
      </c>
      <c r="D575" s="81">
        <v>10</v>
      </c>
      <c r="E575" s="81">
        <v>54.5</v>
      </c>
      <c r="F575" s="225" t="s">
        <v>1354</v>
      </c>
      <c r="G575" s="220">
        <v>175</v>
      </c>
      <c r="H575" s="137">
        <v>23</v>
      </c>
      <c r="I575" s="81">
        <v>75</v>
      </c>
      <c r="J575" s="366">
        <f t="shared" si="9"/>
        <v>397.90000000000003</v>
      </c>
      <c r="K575" s="224" t="s">
        <v>1355</v>
      </c>
      <c r="L575" s="372"/>
      <c r="M575" s="227"/>
      <c r="N575" s="227"/>
      <c r="O575" s="134"/>
      <c r="P575" s="134"/>
      <c r="Q575" s="134"/>
    </row>
    <row r="576" spans="1:17" ht="15.75">
      <c r="A576" s="81">
        <v>571</v>
      </c>
      <c r="B576" s="81" t="s">
        <v>2136</v>
      </c>
      <c r="C576" s="225" t="s">
        <v>2178</v>
      </c>
      <c r="D576" s="81">
        <v>10</v>
      </c>
      <c r="E576" s="81">
        <v>52.5</v>
      </c>
      <c r="F576" s="225" t="s">
        <v>1354</v>
      </c>
      <c r="G576" s="220">
        <v>175</v>
      </c>
      <c r="H576" s="137">
        <v>35</v>
      </c>
      <c r="I576" s="81">
        <v>50</v>
      </c>
      <c r="J576" s="366">
        <f t="shared" si="9"/>
        <v>605.5</v>
      </c>
      <c r="K576" s="224" t="s">
        <v>1355</v>
      </c>
      <c r="L576" s="372"/>
      <c r="M576" s="227"/>
      <c r="N576" s="227"/>
      <c r="O576" s="134"/>
      <c r="P576" s="134"/>
      <c r="Q576" s="134"/>
    </row>
    <row r="577" spans="1:17" ht="15.75">
      <c r="A577" s="81">
        <v>572</v>
      </c>
      <c r="B577" s="81" t="s">
        <v>2136</v>
      </c>
      <c r="C577" s="225" t="s">
        <v>2179</v>
      </c>
      <c r="D577" s="81">
        <v>10</v>
      </c>
      <c r="E577" s="81">
        <v>3.8</v>
      </c>
      <c r="F577" s="225" t="s">
        <v>1354</v>
      </c>
      <c r="G577" s="220">
        <v>175</v>
      </c>
      <c r="H577" s="137">
        <v>58</v>
      </c>
      <c r="I577" s="81">
        <v>50</v>
      </c>
      <c r="J577" s="366">
        <f t="shared" si="9"/>
        <v>1003.4000000000001</v>
      </c>
      <c r="K577" s="224" t="s">
        <v>1355</v>
      </c>
      <c r="L577" s="372"/>
      <c r="M577" s="227"/>
      <c r="N577" s="227"/>
      <c r="O577" s="134"/>
      <c r="P577" s="134"/>
      <c r="Q577" s="134"/>
    </row>
    <row r="578" spans="1:17" ht="15.75">
      <c r="A578" s="81">
        <v>573</v>
      </c>
      <c r="B578" s="81" t="s">
        <v>2136</v>
      </c>
      <c r="C578" s="225" t="s">
        <v>2180</v>
      </c>
      <c r="D578" s="81">
        <v>10</v>
      </c>
      <c r="E578" s="81">
        <v>85.83</v>
      </c>
      <c r="F578" s="225" t="s">
        <v>1354</v>
      </c>
      <c r="G578" s="220">
        <v>175</v>
      </c>
      <c r="H578" s="137">
        <v>29</v>
      </c>
      <c r="I578" s="81">
        <v>50</v>
      </c>
      <c r="J578" s="366">
        <f t="shared" si="9"/>
        <v>501.70000000000005</v>
      </c>
      <c r="K578" s="224" t="s">
        <v>1355</v>
      </c>
      <c r="L578" s="372"/>
      <c r="M578" s="227"/>
      <c r="N578" s="227"/>
      <c r="O578" s="134"/>
      <c r="P578" s="134"/>
      <c r="Q578" s="134"/>
    </row>
    <row r="579" spans="1:17" ht="15.75">
      <c r="A579" s="81">
        <v>574</v>
      </c>
      <c r="B579" s="81" t="s">
        <v>2136</v>
      </c>
      <c r="C579" s="225" t="s">
        <v>2181</v>
      </c>
      <c r="D579" s="81">
        <v>10</v>
      </c>
      <c r="E579" s="81">
        <v>1.9</v>
      </c>
      <c r="F579" s="225" t="s">
        <v>1354</v>
      </c>
      <c r="G579" s="220">
        <v>175</v>
      </c>
      <c r="H579" s="137">
        <v>23</v>
      </c>
      <c r="I579" s="81">
        <v>20</v>
      </c>
      <c r="J579" s="366">
        <f t="shared" si="9"/>
        <v>397.90000000000003</v>
      </c>
      <c r="K579" s="224" t="s">
        <v>1355</v>
      </c>
      <c r="L579" s="372"/>
      <c r="M579" s="227"/>
      <c r="N579" s="227"/>
      <c r="O579" s="134"/>
      <c r="P579" s="134"/>
      <c r="Q579" s="134"/>
    </row>
    <row r="580" spans="1:17" ht="15.75">
      <c r="A580" s="81">
        <v>575</v>
      </c>
      <c r="B580" s="81" t="s">
        <v>2136</v>
      </c>
      <c r="C580" s="225" t="s">
        <v>2182</v>
      </c>
      <c r="D580" s="81">
        <v>10</v>
      </c>
      <c r="E580" s="81">
        <v>14.17</v>
      </c>
      <c r="F580" s="225" t="s">
        <v>1354</v>
      </c>
      <c r="G580" s="220">
        <v>175</v>
      </c>
      <c r="H580" s="137">
        <v>29</v>
      </c>
      <c r="I580" s="81">
        <v>50</v>
      </c>
      <c r="J580" s="366">
        <f t="shared" si="9"/>
        <v>501.70000000000005</v>
      </c>
      <c r="K580" s="224" t="s">
        <v>1355</v>
      </c>
      <c r="L580" s="372"/>
      <c r="M580" s="227"/>
      <c r="N580" s="227"/>
      <c r="O580" s="134"/>
      <c r="P580" s="134"/>
      <c r="Q580" s="134"/>
    </row>
    <row r="581" spans="1:17" ht="15.75">
      <c r="A581" s="81">
        <v>576</v>
      </c>
      <c r="B581" s="81" t="s">
        <v>2136</v>
      </c>
      <c r="C581" s="225" t="s">
        <v>2183</v>
      </c>
      <c r="D581" s="81">
        <v>10</v>
      </c>
      <c r="E581" s="81">
        <v>8.3000000000000007</v>
      </c>
      <c r="F581" s="225" t="s">
        <v>1354</v>
      </c>
      <c r="G581" s="220">
        <v>175</v>
      </c>
      <c r="H581" s="137">
        <v>23</v>
      </c>
      <c r="I581" s="81">
        <v>30</v>
      </c>
      <c r="J581" s="366">
        <f t="shared" si="9"/>
        <v>397.90000000000003</v>
      </c>
      <c r="K581" s="224" t="s">
        <v>1355</v>
      </c>
      <c r="L581" s="372"/>
      <c r="M581" s="227"/>
      <c r="N581" s="227"/>
      <c r="O581" s="134"/>
      <c r="P581" s="134"/>
      <c r="Q581" s="134"/>
    </row>
    <row r="582" spans="1:17" ht="15.75">
      <c r="A582" s="81">
        <v>577</v>
      </c>
      <c r="B582" s="81" t="s">
        <v>2136</v>
      </c>
      <c r="C582" s="225" t="s">
        <v>2184</v>
      </c>
      <c r="D582" s="81">
        <v>6</v>
      </c>
      <c r="E582" s="81">
        <v>4</v>
      </c>
      <c r="F582" s="225" t="s">
        <v>1354</v>
      </c>
      <c r="G582" s="220">
        <v>175</v>
      </c>
      <c r="H582" s="137">
        <v>175</v>
      </c>
      <c r="I582" s="81">
        <v>150</v>
      </c>
      <c r="J582" s="366">
        <f>1.73*D582*I582</f>
        <v>1556.9999999999998</v>
      </c>
      <c r="K582" s="224" t="s">
        <v>1355</v>
      </c>
      <c r="L582" s="372"/>
      <c r="M582" s="227"/>
      <c r="N582" s="227"/>
      <c r="O582" s="134"/>
      <c r="P582" s="134"/>
      <c r="Q582" s="134"/>
    </row>
    <row r="583" spans="1:17" ht="15.75">
      <c r="A583" s="81">
        <v>578</v>
      </c>
      <c r="B583" s="81" t="s">
        <v>2136</v>
      </c>
      <c r="C583" s="225" t="s">
        <v>2185</v>
      </c>
      <c r="D583" s="81">
        <v>6</v>
      </c>
      <c r="E583" s="81">
        <v>4.5</v>
      </c>
      <c r="F583" s="225" t="s">
        <v>1354</v>
      </c>
      <c r="G583" s="220">
        <v>175</v>
      </c>
      <c r="H583" s="137">
        <v>190</v>
      </c>
      <c r="I583" s="81">
        <v>150</v>
      </c>
      <c r="J583" s="366">
        <f>1.73*D583*I583</f>
        <v>1556.9999999999998</v>
      </c>
      <c r="K583" s="224" t="s">
        <v>1355</v>
      </c>
      <c r="L583" s="372"/>
      <c r="M583" s="227"/>
      <c r="N583" s="227"/>
      <c r="O583" s="134"/>
      <c r="P583" s="134"/>
      <c r="Q583" s="134"/>
    </row>
    <row r="584" spans="1:17" ht="15.75">
      <c r="A584" s="81">
        <v>579</v>
      </c>
      <c r="B584" s="81" t="s">
        <v>2136</v>
      </c>
      <c r="C584" s="225" t="s">
        <v>2186</v>
      </c>
      <c r="D584" s="81">
        <v>6</v>
      </c>
      <c r="E584" s="81">
        <v>0.05</v>
      </c>
      <c r="F584" s="225" t="s">
        <v>1354</v>
      </c>
      <c r="G584" s="220">
        <v>175</v>
      </c>
      <c r="H584" s="137">
        <v>126</v>
      </c>
      <c r="I584" s="81">
        <v>50</v>
      </c>
      <c r="J584" s="366">
        <f>1.73*D584*I584</f>
        <v>519</v>
      </c>
      <c r="K584" s="224" t="s">
        <v>1355</v>
      </c>
      <c r="L584" s="372"/>
      <c r="M584" s="227"/>
      <c r="N584" s="227"/>
      <c r="O584" s="134"/>
      <c r="P584" s="134"/>
      <c r="Q584" s="134"/>
    </row>
    <row r="585" spans="1:17" ht="15.75">
      <c r="A585" s="81">
        <v>580</v>
      </c>
      <c r="B585" s="81" t="s">
        <v>2136</v>
      </c>
      <c r="C585" s="225" t="s">
        <v>2482</v>
      </c>
      <c r="D585" s="81">
        <v>6</v>
      </c>
      <c r="E585" s="81">
        <v>4.8</v>
      </c>
      <c r="F585" s="225" t="s">
        <v>1354</v>
      </c>
      <c r="G585" s="220">
        <v>175</v>
      </c>
      <c r="H585" s="137">
        <v>100</v>
      </c>
      <c r="I585" s="81">
        <v>100</v>
      </c>
      <c r="J585" s="366">
        <f t="shared" ref="J585:J646" si="10">1.73*D585*H585</f>
        <v>1038</v>
      </c>
      <c r="K585" s="224" t="s">
        <v>1355</v>
      </c>
      <c r="L585" s="372"/>
      <c r="M585" s="227"/>
      <c r="N585" s="227"/>
      <c r="O585" s="134"/>
      <c r="P585" s="134"/>
      <c r="Q585" s="134"/>
    </row>
    <row r="586" spans="1:17" ht="15.75">
      <c r="A586" s="81">
        <v>581</v>
      </c>
      <c r="B586" s="81" t="s">
        <v>2136</v>
      </c>
      <c r="C586" s="225" t="s">
        <v>2187</v>
      </c>
      <c r="D586" s="81">
        <v>6</v>
      </c>
      <c r="E586" s="81">
        <v>3.25</v>
      </c>
      <c r="F586" s="225" t="s">
        <v>1354</v>
      </c>
      <c r="G586" s="220">
        <v>175</v>
      </c>
      <c r="H586" s="137">
        <v>87</v>
      </c>
      <c r="I586" s="81">
        <v>150</v>
      </c>
      <c r="J586" s="366">
        <f t="shared" si="10"/>
        <v>903.06</v>
      </c>
      <c r="K586" s="224" t="s">
        <v>1355</v>
      </c>
      <c r="L586" s="372"/>
      <c r="M586" s="227"/>
      <c r="N586" s="227"/>
      <c r="O586" s="134"/>
      <c r="P586" s="134"/>
      <c r="Q586" s="134"/>
    </row>
    <row r="587" spans="1:17" ht="15.75">
      <c r="A587" s="81">
        <v>582</v>
      </c>
      <c r="B587" s="81" t="s">
        <v>2136</v>
      </c>
      <c r="C587" s="225" t="s">
        <v>2188</v>
      </c>
      <c r="D587" s="81">
        <v>6</v>
      </c>
      <c r="E587" s="81">
        <v>3.3</v>
      </c>
      <c r="F587" s="225" t="s">
        <v>1354</v>
      </c>
      <c r="G587" s="220">
        <v>175</v>
      </c>
      <c r="H587" s="137">
        <v>350</v>
      </c>
      <c r="I587" s="81">
        <v>600</v>
      </c>
      <c r="J587" s="366">
        <f t="shared" si="10"/>
        <v>3632.9999999999995</v>
      </c>
      <c r="K587" s="224" t="s">
        <v>1355</v>
      </c>
      <c r="L587" s="372"/>
      <c r="M587" s="227"/>
      <c r="N587" s="227"/>
      <c r="O587" s="134"/>
      <c r="P587" s="134"/>
      <c r="Q587" s="134"/>
    </row>
    <row r="588" spans="1:17" ht="15.75">
      <c r="A588" s="81">
        <v>583</v>
      </c>
      <c r="B588" s="81" t="s">
        <v>2136</v>
      </c>
      <c r="C588" s="225" t="s">
        <v>2189</v>
      </c>
      <c r="D588" s="81">
        <v>10</v>
      </c>
      <c r="E588" s="81">
        <v>7.3</v>
      </c>
      <c r="F588" s="225" t="s">
        <v>1354</v>
      </c>
      <c r="G588" s="220">
        <v>175</v>
      </c>
      <c r="H588" s="137">
        <v>29</v>
      </c>
      <c r="I588" s="81">
        <v>50</v>
      </c>
      <c r="J588" s="366">
        <f t="shared" si="10"/>
        <v>501.70000000000005</v>
      </c>
      <c r="K588" s="224" t="s">
        <v>1355</v>
      </c>
      <c r="L588" s="372"/>
      <c r="M588" s="227"/>
      <c r="N588" s="227"/>
      <c r="O588" s="134"/>
      <c r="P588" s="134"/>
      <c r="Q588" s="134"/>
    </row>
    <row r="589" spans="1:17" ht="15.75">
      <c r="A589" s="81">
        <v>584</v>
      </c>
      <c r="B589" s="220" t="s">
        <v>2190</v>
      </c>
      <c r="C589" s="222" t="s">
        <v>2191</v>
      </c>
      <c r="D589" s="81">
        <v>10</v>
      </c>
      <c r="E589" s="81">
        <v>4.4562999999999997</v>
      </c>
      <c r="F589" s="213" t="s">
        <v>1354</v>
      </c>
      <c r="G589" s="220">
        <v>175</v>
      </c>
      <c r="H589" s="137">
        <v>50</v>
      </c>
      <c r="I589" s="81">
        <v>50</v>
      </c>
      <c r="J589" s="366">
        <f t="shared" si="10"/>
        <v>865</v>
      </c>
      <c r="K589" s="370" t="s">
        <v>1355</v>
      </c>
      <c r="L589" s="373"/>
      <c r="M589" s="134"/>
      <c r="N589" s="336"/>
      <c r="O589" s="134"/>
      <c r="P589" s="134"/>
      <c r="Q589" s="134"/>
    </row>
    <row r="590" spans="1:17" ht="15.75">
      <c r="A590" s="81">
        <v>585</v>
      </c>
      <c r="B590" s="220" t="s">
        <v>2190</v>
      </c>
      <c r="C590" s="222" t="s">
        <v>2192</v>
      </c>
      <c r="D590" s="81">
        <v>10</v>
      </c>
      <c r="E590" s="81">
        <v>3.0670999999999999</v>
      </c>
      <c r="F590" s="213" t="s">
        <v>1354</v>
      </c>
      <c r="G590" s="220">
        <v>175</v>
      </c>
      <c r="H590" s="137">
        <v>24</v>
      </c>
      <c r="I590" s="81">
        <v>50</v>
      </c>
      <c r="J590" s="366">
        <f t="shared" si="10"/>
        <v>415.20000000000005</v>
      </c>
      <c r="K590" s="370" t="s">
        <v>1355</v>
      </c>
      <c r="L590" s="373"/>
      <c r="M590" s="134"/>
      <c r="N590" s="336"/>
      <c r="O590" s="134"/>
      <c r="P590" s="134"/>
      <c r="Q590" s="134"/>
    </row>
    <row r="591" spans="1:17" ht="17.25" customHeight="1">
      <c r="A591" s="81">
        <v>586</v>
      </c>
      <c r="B591" s="220" t="s">
        <v>2190</v>
      </c>
      <c r="C591" s="222" t="s">
        <v>2193</v>
      </c>
      <c r="D591" s="81">
        <v>10</v>
      </c>
      <c r="E591" s="81">
        <v>2.8923999999999999</v>
      </c>
      <c r="F591" s="213" t="s">
        <v>2194</v>
      </c>
      <c r="G591" s="81" t="s">
        <v>1604</v>
      </c>
      <c r="H591" s="137">
        <v>35</v>
      </c>
      <c r="I591" s="81">
        <v>50</v>
      </c>
      <c r="J591" s="366">
        <f t="shared" si="10"/>
        <v>605.5</v>
      </c>
      <c r="K591" s="137" t="s">
        <v>1355</v>
      </c>
      <c r="L591" s="373"/>
      <c r="M591" s="134"/>
      <c r="N591" s="336"/>
      <c r="O591" s="134"/>
      <c r="P591" s="134"/>
      <c r="Q591" s="134"/>
    </row>
    <row r="592" spans="1:17" ht="15.75">
      <c r="A592" s="81">
        <v>587</v>
      </c>
      <c r="B592" s="220" t="s">
        <v>2190</v>
      </c>
      <c r="C592" s="222" t="s">
        <v>2195</v>
      </c>
      <c r="D592" s="81">
        <v>10</v>
      </c>
      <c r="E592" s="81">
        <v>11.5596</v>
      </c>
      <c r="F592" s="213" t="s">
        <v>1354</v>
      </c>
      <c r="G592" s="220">
        <v>175</v>
      </c>
      <c r="H592" s="137">
        <v>38</v>
      </c>
      <c r="I592" s="81">
        <v>50</v>
      </c>
      <c r="J592" s="366">
        <f t="shared" si="10"/>
        <v>657.4</v>
      </c>
      <c r="K592" s="370" t="s">
        <v>1355</v>
      </c>
      <c r="L592" s="373"/>
      <c r="M592" s="134"/>
      <c r="N592" s="336"/>
      <c r="O592" s="134"/>
      <c r="P592" s="134"/>
      <c r="Q592" s="134"/>
    </row>
    <row r="593" spans="1:17" ht="15.75">
      <c r="A593" s="81">
        <v>588</v>
      </c>
      <c r="B593" s="220" t="s">
        <v>2190</v>
      </c>
      <c r="C593" s="222" t="s">
        <v>2196</v>
      </c>
      <c r="D593" s="81">
        <v>10</v>
      </c>
      <c r="E593" s="81">
        <v>35.317300000000003</v>
      </c>
      <c r="F593" s="213" t="s">
        <v>1354</v>
      </c>
      <c r="G593" s="220">
        <v>175</v>
      </c>
      <c r="H593" s="137">
        <v>30</v>
      </c>
      <c r="I593" s="81">
        <v>50</v>
      </c>
      <c r="J593" s="366">
        <f t="shared" si="10"/>
        <v>519</v>
      </c>
      <c r="K593" s="370" t="s">
        <v>1355</v>
      </c>
      <c r="L593" s="373"/>
      <c r="M593" s="134"/>
      <c r="N593" s="336"/>
      <c r="O593" s="134"/>
      <c r="P593" s="134"/>
      <c r="Q593" s="134"/>
    </row>
    <row r="594" spans="1:17" ht="15.75">
      <c r="A594" s="81">
        <v>589</v>
      </c>
      <c r="B594" s="220" t="s">
        <v>2190</v>
      </c>
      <c r="C594" s="222" t="s">
        <v>2197</v>
      </c>
      <c r="D594" s="81">
        <v>10</v>
      </c>
      <c r="E594" s="81">
        <v>22.485900000000001</v>
      </c>
      <c r="F594" s="213" t="s">
        <v>1354</v>
      </c>
      <c r="G594" s="220">
        <v>175</v>
      </c>
      <c r="H594" s="137">
        <v>30</v>
      </c>
      <c r="I594" s="81">
        <v>40</v>
      </c>
      <c r="J594" s="366">
        <f t="shared" si="10"/>
        <v>519</v>
      </c>
      <c r="K594" s="370" t="s">
        <v>1355</v>
      </c>
      <c r="L594" s="373"/>
      <c r="M594" s="134"/>
      <c r="N594" s="336"/>
      <c r="O594" s="134"/>
      <c r="P594" s="134"/>
      <c r="Q594" s="134"/>
    </row>
    <row r="595" spans="1:17" ht="15.75">
      <c r="A595" s="81">
        <v>590</v>
      </c>
      <c r="B595" s="220" t="s">
        <v>2190</v>
      </c>
      <c r="C595" s="222" t="s">
        <v>2198</v>
      </c>
      <c r="D595" s="81">
        <v>10</v>
      </c>
      <c r="E595" s="81">
        <v>39.6</v>
      </c>
      <c r="F595" s="213" t="s">
        <v>1354</v>
      </c>
      <c r="G595" s="220">
        <v>175</v>
      </c>
      <c r="H595" s="137">
        <v>21</v>
      </c>
      <c r="I595" s="81">
        <v>40</v>
      </c>
      <c r="J595" s="366">
        <f t="shared" si="10"/>
        <v>363.3</v>
      </c>
      <c r="K595" s="370" t="s">
        <v>1355</v>
      </c>
      <c r="L595" s="373"/>
      <c r="M595" s="134"/>
      <c r="N595" s="336"/>
      <c r="O595" s="134"/>
      <c r="P595" s="134"/>
      <c r="Q595" s="134"/>
    </row>
    <row r="596" spans="1:17" ht="15.75">
      <c r="A596" s="81">
        <v>591</v>
      </c>
      <c r="B596" s="220" t="s">
        <v>2190</v>
      </c>
      <c r="C596" s="222" t="s">
        <v>2199</v>
      </c>
      <c r="D596" s="81">
        <v>10</v>
      </c>
      <c r="E596" s="81">
        <v>4.5709</v>
      </c>
      <c r="F596" s="213" t="s">
        <v>1354</v>
      </c>
      <c r="G596" s="220">
        <v>175</v>
      </c>
      <c r="H596" s="137">
        <v>38</v>
      </c>
      <c r="I596" s="81">
        <v>50</v>
      </c>
      <c r="J596" s="366">
        <f t="shared" si="10"/>
        <v>657.4</v>
      </c>
      <c r="K596" s="370" t="s">
        <v>1355</v>
      </c>
      <c r="L596" s="373"/>
      <c r="M596" s="134"/>
      <c r="N596" s="336"/>
      <c r="O596" s="134"/>
      <c r="P596" s="134"/>
      <c r="Q596" s="134"/>
    </row>
    <row r="597" spans="1:17" ht="15.75">
      <c r="A597" s="81">
        <v>592</v>
      </c>
      <c r="B597" s="220" t="s">
        <v>2190</v>
      </c>
      <c r="C597" s="222" t="s">
        <v>2200</v>
      </c>
      <c r="D597" s="81">
        <v>10</v>
      </c>
      <c r="E597" s="81">
        <v>22.22</v>
      </c>
      <c r="F597" s="225" t="s">
        <v>2201</v>
      </c>
      <c r="G597" s="220" t="s">
        <v>1401</v>
      </c>
      <c r="H597" s="137">
        <v>57</v>
      </c>
      <c r="I597" s="81">
        <v>50</v>
      </c>
      <c r="J597" s="366">
        <f>1.73*D597*I597</f>
        <v>865</v>
      </c>
      <c r="K597" s="370" t="s">
        <v>1355</v>
      </c>
      <c r="L597" s="373"/>
      <c r="M597" s="134"/>
      <c r="N597" s="336"/>
      <c r="O597" s="134"/>
      <c r="P597" s="134"/>
      <c r="Q597" s="134"/>
    </row>
    <row r="598" spans="1:17" ht="15.75">
      <c r="A598" s="81">
        <v>593</v>
      </c>
      <c r="B598" s="220" t="s">
        <v>2190</v>
      </c>
      <c r="C598" s="222" t="s">
        <v>2202</v>
      </c>
      <c r="D598" s="81">
        <v>10</v>
      </c>
      <c r="E598" s="81">
        <v>6.1910999999999996</v>
      </c>
      <c r="F598" s="225" t="s">
        <v>2201</v>
      </c>
      <c r="G598" s="220" t="s">
        <v>1401</v>
      </c>
      <c r="H598" s="137">
        <v>106</v>
      </c>
      <c r="I598" s="81">
        <v>100</v>
      </c>
      <c r="J598" s="366">
        <f>1.73*D598*I598</f>
        <v>1730</v>
      </c>
      <c r="K598" s="370" t="s">
        <v>1355</v>
      </c>
      <c r="L598" s="373"/>
      <c r="M598" s="134"/>
      <c r="N598" s="336"/>
      <c r="O598" s="134"/>
      <c r="P598" s="134"/>
      <c r="Q598" s="134"/>
    </row>
    <row r="599" spans="1:17" ht="15.75">
      <c r="A599" s="81">
        <v>594</v>
      </c>
      <c r="B599" s="220" t="s">
        <v>2190</v>
      </c>
      <c r="C599" s="222" t="s">
        <v>2203</v>
      </c>
      <c r="D599" s="81">
        <v>10</v>
      </c>
      <c r="E599" s="81">
        <v>1.9492</v>
      </c>
      <c r="F599" s="225" t="s">
        <v>1369</v>
      </c>
      <c r="G599" s="365">
        <v>210</v>
      </c>
      <c r="H599" s="137">
        <v>40</v>
      </c>
      <c r="I599" s="81">
        <v>50</v>
      </c>
      <c r="J599" s="366">
        <f t="shared" si="10"/>
        <v>692</v>
      </c>
      <c r="K599" s="370" t="s">
        <v>1355</v>
      </c>
      <c r="L599" s="373"/>
      <c r="M599" s="134"/>
      <c r="N599" s="336"/>
      <c r="O599" s="134"/>
      <c r="P599" s="134"/>
      <c r="Q599" s="134"/>
    </row>
    <row r="600" spans="1:17" ht="15.75">
      <c r="A600" s="81">
        <v>595</v>
      </c>
      <c r="B600" s="220" t="s">
        <v>2190</v>
      </c>
      <c r="C600" s="222" t="s">
        <v>2204</v>
      </c>
      <c r="D600" s="81">
        <v>10</v>
      </c>
      <c r="E600" s="81">
        <v>31.590699999999998</v>
      </c>
      <c r="F600" s="225" t="s">
        <v>2201</v>
      </c>
      <c r="G600" s="220" t="s">
        <v>1401</v>
      </c>
      <c r="H600" s="137">
        <v>45</v>
      </c>
      <c r="I600" s="81">
        <v>75</v>
      </c>
      <c r="J600" s="366">
        <f t="shared" si="10"/>
        <v>778.5</v>
      </c>
      <c r="K600" s="370" t="s">
        <v>1355</v>
      </c>
      <c r="L600" s="373"/>
      <c r="M600" s="134"/>
      <c r="N600" s="336"/>
      <c r="O600" s="134"/>
      <c r="P600" s="134"/>
      <c r="Q600" s="134"/>
    </row>
    <row r="601" spans="1:17" ht="15.75">
      <c r="A601" s="81">
        <v>596</v>
      </c>
      <c r="B601" s="220" t="s">
        <v>2190</v>
      </c>
      <c r="C601" s="222" t="s">
        <v>2205</v>
      </c>
      <c r="D601" s="81">
        <v>10</v>
      </c>
      <c r="E601" s="81">
        <v>20.668199999999999</v>
      </c>
      <c r="F601" s="225" t="s">
        <v>2201</v>
      </c>
      <c r="G601" s="220" t="s">
        <v>1401</v>
      </c>
      <c r="H601" s="137">
        <v>64</v>
      </c>
      <c r="I601" s="81">
        <v>50</v>
      </c>
      <c r="J601" s="366">
        <f>1.73*D601*I601</f>
        <v>865</v>
      </c>
      <c r="K601" s="370" t="s">
        <v>1355</v>
      </c>
      <c r="L601" s="373"/>
      <c r="M601" s="134"/>
      <c r="N601" s="336"/>
      <c r="O601" s="134"/>
      <c r="P601" s="134"/>
      <c r="Q601" s="134"/>
    </row>
    <row r="602" spans="1:17" ht="15.75">
      <c r="A602" s="81">
        <v>597</v>
      </c>
      <c r="B602" s="220" t="s">
        <v>2190</v>
      </c>
      <c r="C602" s="222" t="s">
        <v>2206</v>
      </c>
      <c r="D602" s="81">
        <v>10</v>
      </c>
      <c r="E602" s="81">
        <v>21.326799999999999</v>
      </c>
      <c r="F602" s="225" t="s">
        <v>2201</v>
      </c>
      <c r="G602" s="220" t="s">
        <v>1401</v>
      </c>
      <c r="H602" s="137">
        <v>45</v>
      </c>
      <c r="I602" s="81">
        <v>75</v>
      </c>
      <c r="J602" s="366">
        <f t="shared" si="10"/>
        <v>778.5</v>
      </c>
      <c r="K602" s="370" t="s">
        <v>1355</v>
      </c>
      <c r="L602" s="373"/>
      <c r="M602" s="134"/>
      <c r="N602" s="336"/>
      <c r="O602" s="134"/>
      <c r="P602" s="134"/>
      <c r="Q602" s="134"/>
    </row>
    <row r="603" spans="1:17" ht="15.75">
      <c r="A603" s="81">
        <v>598</v>
      </c>
      <c r="B603" s="220" t="s">
        <v>2190</v>
      </c>
      <c r="C603" s="222" t="s">
        <v>2207</v>
      </c>
      <c r="D603" s="81">
        <v>10</v>
      </c>
      <c r="E603" s="81">
        <v>3.4133</v>
      </c>
      <c r="F603" s="225" t="s">
        <v>2201</v>
      </c>
      <c r="G603" s="220" t="s">
        <v>1401</v>
      </c>
      <c r="H603" s="137">
        <v>18</v>
      </c>
      <c r="I603" s="81">
        <v>30</v>
      </c>
      <c r="J603" s="366">
        <f t="shared" si="10"/>
        <v>311.40000000000003</v>
      </c>
      <c r="K603" s="370" t="s">
        <v>1355</v>
      </c>
      <c r="L603" s="373"/>
      <c r="M603" s="134"/>
      <c r="N603" s="336"/>
      <c r="O603" s="134"/>
      <c r="P603" s="134"/>
      <c r="Q603" s="134"/>
    </row>
    <row r="604" spans="1:17" ht="15.75">
      <c r="A604" s="81">
        <v>599</v>
      </c>
      <c r="B604" s="220" t="s">
        <v>2190</v>
      </c>
      <c r="C604" s="222" t="s">
        <v>2208</v>
      </c>
      <c r="D604" s="81">
        <v>10</v>
      </c>
      <c r="E604" s="81">
        <v>17.14</v>
      </c>
      <c r="F604" s="225" t="s">
        <v>1369</v>
      </c>
      <c r="G604" s="365">
        <v>210</v>
      </c>
      <c r="H604" s="137">
        <v>57</v>
      </c>
      <c r="I604" s="81">
        <v>50</v>
      </c>
      <c r="J604" s="366">
        <f t="shared" si="10"/>
        <v>986.1</v>
      </c>
      <c r="K604" s="370" t="s">
        <v>1355</v>
      </c>
      <c r="L604" s="373"/>
      <c r="M604" s="134"/>
      <c r="N604" s="336"/>
      <c r="O604" s="134"/>
      <c r="P604" s="134"/>
      <c r="Q604" s="134"/>
    </row>
    <row r="605" spans="1:17" ht="15.75">
      <c r="A605" s="81">
        <v>600</v>
      </c>
      <c r="B605" s="220" t="s">
        <v>2190</v>
      </c>
      <c r="C605" s="222" t="s">
        <v>2209</v>
      </c>
      <c r="D605" s="81">
        <v>10</v>
      </c>
      <c r="E605" s="81">
        <v>26.598800000000001</v>
      </c>
      <c r="F605" s="225" t="s">
        <v>2201</v>
      </c>
      <c r="G605" s="220" t="s">
        <v>1401</v>
      </c>
      <c r="H605" s="137">
        <v>64</v>
      </c>
      <c r="I605" s="81">
        <v>50</v>
      </c>
      <c r="J605" s="366">
        <f>1.73*D605*I605</f>
        <v>865</v>
      </c>
      <c r="K605" s="370" t="s">
        <v>1355</v>
      </c>
      <c r="L605" s="373"/>
      <c r="M605" s="134"/>
      <c r="N605" s="336"/>
      <c r="O605" s="134"/>
      <c r="P605" s="134"/>
      <c r="Q605" s="134"/>
    </row>
    <row r="606" spans="1:17" ht="15.75">
      <c r="A606" s="81">
        <v>601</v>
      </c>
      <c r="B606" s="220" t="s">
        <v>2190</v>
      </c>
      <c r="C606" s="222" t="s">
        <v>2210</v>
      </c>
      <c r="D606" s="81">
        <v>10</v>
      </c>
      <c r="E606" s="81">
        <v>3.7776999999999998</v>
      </c>
      <c r="F606" s="225" t="s">
        <v>2201</v>
      </c>
      <c r="G606" s="220" t="s">
        <v>1401</v>
      </c>
      <c r="H606" s="137">
        <v>38</v>
      </c>
      <c r="I606" s="81">
        <v>50</v>
      </c>
      <c r="J606" s="366">
        <f t="shared" si="10"/>
        <v>657.4</v>
      </c>
      <c r="K606" s="370" t="s">
        <v>1355</v>
      </c>
      <c r="L606" s="373"/>
      <c r="M606" s="134"/>
      <c r="N606" s="336"/>
      <c r="O606" s="134"/>
      <c r="P606" s="134"/>
      <c r="Q606" s="134"/>
    </row>
    <row r="607" spans="1:17" ht="15.75">
      <c r="A607" s="81">
        <v>602</v>
      </c>
      <c r="B607" s="220" t="s">
        <v>2190</v>
      </c>
      <c r="C607" s="222" t="s">
        <v>2211</v>
      </c>
      <c r="D607" s="81">
        <v>10</v>
      </c>
      <c r="E607" s="81">
        <v>0.31740000000000002</v>
      </c>
      <c r="F607" s="225" t="s">
        <v>1369</v>
      </c>
      <c r="G607" s="220">
        <v>210</v>
      </c>
      <c r="H607" s="137">
        <v>85</v>
      </c>
      <c r="I607" s="81">
        <v>100</v>
      </c>
      <c r="J607" s="366">
        <f t="shared" si="10"/>
        <v>1470.5</v>
      </c>
      <c r="K607" s="370" t="s">
        <v>1355</v>
      </c>
      <c r="L607" s="373"/>
      <c r="M607" s="134"/>
      <c r="N607" s="336"/>
      <c r="O607" s="134"/>
      <c r="P607" s="134"/>
      <c r="Q607" s="134"/>
    </row>
    <row r="608" spans="1:17" ht="15.75">
      <c r="A608" s="81">
        <v>603</v>
      </c>
      <c r="B608" s="220" t="s">
        <v>2190</v>
      </c>
      <c r="C608" s="222" t="s">
        <v>2212</v>
      </c>
      <c r="D608" s="81">
        <v>10</v>
      </c>
      <c r="E608" s="81">
        <v>1.2736000000000001</v>
      </c>
      <c r="F608" s="225" t="s">
        <v>1369</v>
      </c>
      <c r="G608" s="220">
        <v>210</v>
      </c>
      <c r="H608" s="137">
        <v>113</v>
      </c>
      <c r="I608" s="81">
        <v>100</v>
      </c>
      <c r="J608" s="366">
        <f>1.73*D608*I608</f>
        <v>1730</v>
      </c>
      <c r="K608" s="370" t="s">
        <v>1355</v>
      </c>
      <c r="L608" s="373"/>
      <c r="M608" s="134"/>
      <c r="N608" s="336"/>
      <c r="O608" s="134"/>
      <c r="P608" s="134"/>
      <c r="Q608" s="134"/>
    </row>
    <row r="609" spans="1:17" ht="15.75">
      <c r="A609" s="81">
        <v>604</v>
      </c>
      <c r="B609" s="220" t="s">
        <v>2190</v>
      </c>
      <c r="C609" s="222" t="s">
        <v>2213</v>
      </c>
      <c r="D609" s="81">
        <v>10</v>
      </c>
      <c r="E609" s="81">
        <v>8.9783000000000008</v>
      </c>
      <c r="F609" s="225" t="s">
        <v>2201</v>
      </c>
      <c r="G609" s="220" t="s">
        <v>1401</v>
      </c>
      <c r="H609" s="137">
        <v>170</v>
      </c>
      <c r="I609" s="81">
        <v>200</v>
      </c>
      <c r="J609" s="366">
        <f t="shared" si="10"/>
        <v>2941</v>
      </c>
      <c r="K609" s="370" t="s">
        <v>1355</v>
      </c>
      <c r="L609" s="373"/>
      <c r="M609" s="134"/>
      <c r="N609" s="336"/>
      <c r="O609" s="134"/>
      <c r="P609" s="134"/>
      <c r="Q609" s="134"/>
    </row>
    <row r="610" spans="1:17" ht="15.75">
      <c r="A610" s="81">
        <v>605</v>
      </c>
      <c r="B610" s="220" t="s">
        <v>2190</v>
      </c>
      <c r="C610" s="222" t="s">
        <v>2214</v>
      </c>
      <c r="D610" s="81">
        <v>10</v>
      </c>
      <c r="E610" s="81">
        <v>3.9544000000000001</v>
      </c>
      <c r="F610" s="225" t="s">
        <v>2201</v>
      </c>
      <c r="G610" s="220" t="s">
        <v>1401</v>
      </c>
      <c r="H610" s="137">
        <v>128</v>
      </c>
      <c r="I610" s="81">
        <v>100</v>
      </c>
      <c r="J610" s="366">
        <f>1.73*D610*I610</f>
        <v>1730</v>
      </c>
      <c r="K610" s="370" t="s">
        <v>1355</v>
      </c>
      <c r="L610" s="373"/>
      <c r="M610" s="134"/>
      <c r="N610" s="336"/>
      <c r="O610" s="134"/>
      <c r="P610" s="134"/>
      <c r="Q610" s="134"/>
    </row>
    <row r="611" spans="1:17" ht="15.75">
      <c r="A611" s="81">
        <v>606</v>
      </c>
      <c r="B611" s="220" t="s">
        <v>2190</v>
      </c>
      <c r="C611" s="222" t="s">
        <v>2215</v>
      </c>
      <c r="D611" s="81">
        <v>10</v>
      </c>
      <c r="E611" s="81">
        <v>8.1065000000000005</v>
      </c>
      <c r="F611" s="225" t="s">
        <v>1369</v>
      </c>
      <c r="G611" s="220">
        <v>210</v>
      </c>
      <c r="H611" s="137">
        <v>113</v>
      </c>
      <c r="I611" s="81">
        <v>100</v>
      </c>
      <c r="J611" s="366">
        <f t="shared" si="10"/>
        <v>1954.9</v>
      </c>
      <c r="K611" s="370" t="s">
        <v>1355</v>
      </c>
      <c r="L611" s="373"/>
      <c r="M611" s="134"/>
      <c r="N611" s="336"/>
      <c r="O611" s="134"/>
      <c r="P611" s="134"/>
      <c r="Q611" s="134"/>
    </row>
    <row r="612" spans="1:17" ht="15.75">
      <c r="A612" s="81">
        <v>607</v>
      </c>
      <c r="B612" s="220" t="s">
        <v>2190</v>
      </c>
      <c r="C612" s="222" t="s">
        <v>2216</v>
      </c>
      <c r="D612" s="81">
        <v>10</v>
      </c>
      <c r="E612" s="81">
        <v>10.436999999999999</v>
      </c>
      <c r="F612" s="225" t="s">
        <v>1369</v>
      </c>
      <c r="G612" s="220">
        <v>210</v>
      </c>
      <c r="H612" s="137">
        <v>170</v>
      </c>
      <c r="I612" s="81">
        <v>200</v>
      </c>
      <c r="J612" s="366">
        <f t="shared" si="10"/>
        <v>2941</v>
      </c>
      <c r="K612" s="370" t="s">
        <v>1355</v>
      </c>
      <c r="L612" s="373"/>
      <c r="M612" s="134"/>
      <c r="N612" s="336"/>
      <c r="O612" s="134"/>
      <c r="P612" s="134"/>
      <c r="Q612" s="134"/>
    </row>
    <row r="613" spans="1:17" ht="15.75">
      <c r="A613" s="81">
        <v>608</v>
      </c>
      <c r="B613" s="220" t="s">
        <v>2190</v>
      </c>
      <c r="C613" s="222" t="s">
        <v>2217</v>
      </c>
      <c r="D613" s="81">
        <v>10</v>
      </c>
      <c r="E613" s="81">
        <v>1.2684</v>
      </c>
      <c r="F613" s="225" t="s">
        <v>1369</v>
      </c>
      <c r="G613" s="220">
        <v>210</v>
      </c>
      <c r="H613" s="137">
        <v>85</v>
      </c>
      <c r="I613" s="81">
        <v>100</v>
      </c>
      <c r="J613" s="366">
        <f t="shared" si="10"/>
        <v>1470.5</v>
      </c>
      <c r="K613" s="370" t="s">
        <v>1355</v>
      </c>
      <c r="L613" s="373"/>
      <c r="M613" s="134"/>
      <c r="N613" s="336"/>
      <c r="O613" s="134"/>
      <c r="P613" s="134"/>
      <c r="Q613" s="134"/>
    </row>
    <row r="614" spans="1:17" ht="15.75">
      <c r="A614" s="81">
        <v>609</v>
      </c>
      <c r="B614" s="220" t="s">
        <v>2190</v>
      </c>
      <c r="C614" s="222" t="s">
        <v>2218</v>
      </c>
      <c r="D614" s="81">
        <v>10</v>
      </c>
      <c r="E614" s="81">
        <v>12.2461</v>
      </c>
      <c r="F614" s="225" t="s">
        <v>1369</v>
      </c>
      <c r="G614" s="220">
        <v>210</v>
      </c>
      <c r="H614" s="137">
        <v>99</v>
      </c>
      <c r="I614" s="81">
        <v>100</v>
      </c>
      <c r="J614" s="366">
        <f t="shared" si="10"/>
        <v>1712.7</v>
      </c>
      <c r="K614" s="370" t="s">
        <v>1355</v>
      </c>
      <c r="L614" s="373"/>
      <c r="M614" s="134"/>
      <c r="N614" s="336"/>
      <c r="O614" s="134"/>
      <c r="P614" s="134"/>
      <c r="Q614" s="134"/>
    </row>
    <row r="615" spans="1:17" ht="15.75">
      <c r="A615" s="81">
        <v>610</v>
      </c>
      <c r="B615" s="220" t="s">
        <v>2190</v>
      </c>
      <c r="C615" s="222" t="s">
        <v>2219</v>
      </c>
      <c r="D615" s="81">
        <v>10</v>
      </c>
      <c r="E615" s="81">
        <v>3.9327000000000001</v>
      </c>
      <c r="F615" s="225" t="s">
        <v>1369</v>
      </c>
      <c r="G615" s="220">
        <v>210</v>
      </c>
      <c r="H615" s="137">
        <v>71</v>
      </c>
      <c r="I615" s="81">
        <v>50</v>
      </c>
      <c r="J615" s="366">
        <f>1.73*D615*I615</f>
        <v>865</v>
      </c>
      <c r="K615" s="370" t="s">
        <v>1355</v>
      </c>
      <c r="L615" s="373"/>
      <c r="M615" s="134"/>
      <c r="N615" s="336"/>
      <c r="O615" s="134"/>
      <c r="P615" s="134"/>
      <c r="Q615" s="134"/>
    </row>
    <row r="616" spans="1:17" ht="15.75">
      <c r="A616" s="81">
        <v>611</v>
      </c>
      <c r="B616" s="220" t="s">
        <v>2190</v>
      </c>
      <c r="C616" s="222" t="s">
        <v>2220</v>
      </c>
      <c r="D616" s="81">
        <v>10</v>
      </c>
      <c r="E616" s="81">
        <v>4.8353999999999999</v>
      </c>
      <c r="F616" s="225" t="s">
        <v>2201</v>
      </c>
      <c r="G616" s="220" t="s">
        <v>1401</v>
      </c>
      <c r="H616" s="137">
        <v>85</v>
      </c>
      <c r="I616" s="81">
        <v>100</v>
      </c>
      <c r="J616" s="366">
        <f t="shared" si="10"/>
        <v>1470.5</v>
      </c>
      <c r="K616" s="370" t="s">
        <v>1355</v>
      </c>
      <c r="L616" s="373"/>
      <c r="M616" s="134"/>
      <c r="N616" s="336"/>
      <c r="O616" s="134"/>
      <c r="P616" s="134"/>
      <c r="Q616" s="134"/>
    </row>
    <row r="617" spans="1:17" ht="15.75">
      <c r="A617" s="81">
        <v>612</v>
      </c>
      <c r="B617" s="220" t="s">
        <v>2190</v>
      </c>
      <c r="C617" s="222" t="s">
        <v>2221</v>
      </c>
      <c r="D617" s="81">
        <v>10</v>
      </c>
      <c r="E617" s="81">
        <v>0.4546</v>
      </c>
      <c r="F617" s="225" t="s">
        <v>1369</v>
      </c>
      <c r="G617" s="220">
        <v>210</v>
      </c>
      <c r="H617" s="137">
        <v>71</v>
      </c>
      <c r="I617" s="81">
        <v>50</v>
      </c>
      <c r="J617" s="366">
        <f>1.73*D617*I617</f>
        <v>865</v>
      </c>
      <c r="K617" s="370" t="s">
        <v>1355</v>
      </c>
      <c r="L617" s="373"/>
      <c r="M617" s="134"/>
      <c r="N617" s="336"/>
      <c r="O617" s="134"/>
      <c r="P617" s="134"/>
      <c r="Q617" s="134"/>
    </row>
    <row r="618" spans="1:17" ht="15.75">
      <c r="A618" s="81">
        <v>613</v>
      </c>
      <c r="B618" s="220" t="s">
        <v>2190</v>
      </c>
      <c r="C618" s="222" t="s">
        <v>2222</v>
      </c>
      <c r="D618" s="81">
        <v>10</v>
      </c>
      <c r="E618" s="81">
        <v>2.6610999999999998</v>
      </c>
      <c r="F618" s="225" t="s">
        <v>1369</v>
      </c>
      <c r="G618" s="220">
        <v>210</v>
      </c>
      <c r="H618" s="137">
        <v>43</v>
      </c>
      <c r="I618" s="81">
        <v>50</v>
      </c>
      <c r="J618" s="366">
        <f t="shared" si="10"/>
        <v>743.9</v>
      </c>
      <c r="K618" s="370" t="s">
        <v>1355</v>
      </c>
      <c r="L618" s="373"/>
      <c r="M618" s="134"/>
      <c r="N618" s="336"/>
      <c r="O618" s="134"/>
      <c r="P618" s="134"/>
      <c r="Q618" s="134"/>
    </row>
    <row r="619" spans="1:17" ht="15.75">
      <c r="A619" s="81">
        <v>614</v>
      </c>
      <c r="B619" s="220" t="s">
        <v>2190</v>
      </c>
      <c r="C619" s="222" t="s">
        <v>2223</v>
      </c>
      <c r="D619" s="81">
        <v>10</v>
      </c>
      <c r="E619" s="81">
        <v>23.6236</v>
      </c>
      <c r="F619" s="225" t="s">
        <v>2201</v>
      </c>
      <c r="G619" s="220" t="s">
        <v>1401</v>
      </c>
      <c r="H619" s="137">
        <v>99</v>
      </c>
      <c r="I619" s="81">
        <v>100</v>
      </c>
      <c r="J619" s="366">
        <f t="shared" si="10"/>
        <v>1712.7</v>
      </c>
      <c r="K619" s="370" t="s">
        <v>1355</v>
      </c>
      <c r="L619" s="373"/>
      <c r="M619" s="134"/>
      <c r="N619" s="336"/>
      <c r="O619" s="134"/>
      <c r="P619" s="134"/>
      <c r="Q619" s="134"/>
    </row>
    <row r="620" spans="1:17" ht="15.75">
      <c r="A620" s="81">
        <v>615</v>
      </c>
      <c r="B620" s="220" t="s">
        <v>2190</v>
      </c>
      <c r="C620" s="222" t="s">
        <v>2224</v>
      </c>
      <c r="D620" s="81">
        <v>10</v>
      </c>
      <c r="E620" s="81">
        <v>6.8864000000000001</v>
      </c>
      <c r="F620" s="225" t="s">
        <v>1369</v>
      </c>
      <c r="G620" s="220">
        <v>210</v>
      </c>
      <c r="H620" s="137">
        <v>85</v>
      </c>
      <c r="I620" s="81">
        <v>100</v>
      </c>
      <c r="J620" s="366">
        <f t="shared" si="10"/>
        <v>1470.5</v>
      </c>
      <c r="K620" s="370" t="s">
        <v>1355</v>
      </c>
      <c r="L620" s="373"/>
      <c r="M620" s="134"/>
      <c r="N620" s="336"/>
      <c r="O620" s="134"/>
      <c r="P620" s="134"/>
      <c r="Q620" s="134"/>
    </row>
    <row r="621" spans="1:17" ht="15.75">
      <c r="A621" s="81">
        <v>616</v>
      </c>
      <c r="B621" s="220" t="s">
        <v>2190</v>
      </c>
      <c r="C621" s="222" t="s">
        <v>2225</v>
      </c>
      <c r="D621" s="81">
        <v>10</v>
      </c>
      <c r="E621" s="81">
        <v>8.1690000000000005</v>
      </c>
      <c r="F621" s="225" t="s">
        <v>1369</v>
      </c>
      <c r="G621" s="365">
        <v>210</v>
      </c>
      <c r="H621" s="137">
        <v>49</v>
      </c>
      <c r="I621" s="81">
        <v>100</v>
      </c>
      <c r="J621" s="366">
        <f t="shared" si="10"/>
        <v>847.7</v>
      </c>
      <c r="K621" s="370" t="s">
        <v>1355</v>
      </c>
      <c r="L621" s="373"/>
      <c r="M621" s="134"/>
      <c r="N621" s="336"/>
      <c r="O621" s="134"/>
      <c r="P621" s="134"/>
      <c r="Q621" s="134"/>
    </row>
    <row r="622" spans="1:17" ht="15.75">
      <c r="A622" s="81">
        <v>617</v>
      </c>
      <c r="B622" s="220" t="s">
        <v>2190</v>
      </c>
      <c r="C622" s="222" t="s">
        <v>2226</v>
      </c>
      <c r="D622" s="81">
        <v>10</v>
      </c>
      <c r="E622" s="81">
        <v>7.1421999999999999</v>
      </c>
      <c r="F622" s="213" t="s">
        <v>1354</v>
      </c>
      <c r="G622" s="220">
        <v>175</v>
      </c>
      <c r="H622" s="137">
        <v>30</v>
      </c>
      <c r="I622" s="81">
        <v>50</v>
      </c>
      <c r="J622" s="366">
        <f t="shared" si="10"/>
        <v>519</v>
      </c>
      <c r="K622" s="370" t="s">
        <v>1355</v>
      </c>
      <c r="L622" s="373"/>
      <c r="M622" s="134"/>
      <c r="N622" s="336"/>
      <c r="O622" s="134"/>
      <c r="P622" s="134"/>
      <c r="Q622" s="134"/>
    </row>
    <row r="623" spans="1:17" ht="15.75">
      <c r="A623" s="81">
        <v>618</v>
      </c>
      <c r="B623" s="220" t="s">
        <v>2190</v>
      </c>
      <c r="C623" s="222" t="s">
        <v>2227</v>
      </c>
      <c r="D623" s="81">
        <v>10</v>
      </c>
      <c r="E623" s="81">
        <v>10.468</v>
      </c>
      <c r="F623" s="213" t="s">
        <v>1354</v>
      </c>
      <c r="G623" s="220">
        <v>175</v>
      </c>
      <c r="H623" s="137">
        <v>64</v>
      </c>
      <c r="I623" s="81">
        <v>75</v>
      </c>
      <c r="J623" s="366">
        <f t="shared" si="10"/>
        <v>1107.2</v>
      </c>
      <c r="K623" s="370" t="s">
        <v>1355</v>
      </c>
      <c r="L623" s="373"/>
      <c r="M623" s="134"/>
      <c r="N623" s="336"/>
      <c r="O623" s="134"/>
      <c r="P623" s="134"/>
      <c r="Q623" s="134"/>
    </row>
    <row r="624" spans="1:17" ht="15.75">
      <c r="A624" s="81">
        <v>619</v>
      </c>
      <c r="B624" s="220" t="s">
        <v>2190</v>
      </c>
      <c r="C624" s="222" t="s">
        <v>2228</v>
      </c>
      <c r="D624" s="81">
        <v>10</v>
      </c>
      <c r="E624" s="81">
        <v>3.1755</v>
      </c>
      <c r="F624" s="213" t="s">
        <v>1354</v>
      </c>
      <c r="G624" s="220">
        <v>175</v>
      </c>
      <c r="H624" s="137">
        <v>30</v>
      </c>
      <c r="I624" s="81">
        <v>50</v>
      </c>
      <c r="J624" s="366">
        <f t="shared" si="10"/>
        <v>519</v>
      </c>
      <c r="K624" s="370" t="s">
        <v>1355</v>
      </c>
      <c r="L624" s="373"/>
      <c r="M624" s="134"/>
      <c r="N624" s="336"/>
      <c r="O624" s="134"/>
      <c r="P624" s="134"/>
      <c r="Q624" s="134"/>
    </row>
    <row r="625" spans="1:17" ht="15.75">
      <c r="A625" s="81">
        <v>620</v>
      </c>
      <c r="B625" s="220" t="s">
        <v>2190</v>
      </c>
      <c r="C625" s="222" t="s">
        <v>2229</v>
      </c>
      <c r="D625" s="81">
        <v>10</v>
      </c>
      <c r="E625" s="81">
        <v>16.301400000000001</v>
      </c>
      <c r="F625" s="213" t="s">
        <v>1354</v>
      </c>
      <c r="G625" s="220">
        <v>175</v>
      </c>
      <c r="H625" s="137">
        <v>30</v>
      </c>
      <c r="I625" s="81">
        <v>50</v>
      </c>
      <c r="J625" s="366">
        <f t="shared" si="10"/>
        <v>519</v>
      </c>
      <c r="K625" s="370" t="s">
        <v>1355</v>
      </c>
      <c r="L625" s="373"/>
      <c r="M625" s="134"/>
      <c r="N625" s="336"/>
      <c r="O625" s="134"/>
      <c r="P625" s="134"/>
      <c r="Q625" s="134"/>
    </row>
    <row r="626" spans="1:17" ht="18.75" customHeight="1">
      <c r="A626" s="81">
        <v>621</v>
      </c>
      <c r="B626" s="220" t="s">
        <v>2190</v>
      </c>
      <c r="C626" s="222" t="s">
        <v>2230</v>
      </c>
      <c r="D626" s="81">
        <v>10</v>
      </c>
      <c r="E626" s="81">
        <v>8.9580000000000002</v>
      </c>
      <c r="F626" s="213" t="s">
        <v>2231</v>
      </c>
      <c r="G626" s="220" t="s">
        <v>1604</v>
      </c>
      <c r="H626" s="137">
        <v>43</v>
      </c>
      <c r="I626" s="81">
        <v>50</v>
      </c>
      <c r="J626" s="366">
        <f t="shared" si="10"/>
        <v>743.9</v>
      </c>
      <c r="K626" s="370" t="s">
        <v>1355</v>
      </c>
      <c r="L626" s="373"/>
      <c r="M626" s="134"/>
      <c r="N626" s="336"/>
      <c r="O626" s="134"/>
      <c r="P626" s="134"/>
      <c r="Q626" s="134"/>
    </row>
    <row r="627" spans="1:17" ht="24.75" customHeight="1">
      <c r="A627" s="81">
        <v>622</v>
      </c>
      <c r="B627" s="81" t="s">
        <v>2190</v>
      </c>
      <c r="C627" s="211" t="s">
        <v>2232</v>
      </c>
      <c r="D627" s="81">
        <v>10</v>
      </c>
      <c r="E627" s="81">
        <v>27.418199999999999</v>
      </c>
      <c r="F627" s="213" t="s">
        <v>2233</v>
      </c>
      <c r="G627" s="220" t="s">
        <v>1604</v>
      </c>
      <c r="H627" s="137">
        <v>64</v>
      </c>
      <c r="I627" s="81">
        <v>75</v>
      </c>
      <c r="J627" s="366">
        <f t="shared" si="10"/>
        <v>1107.2</v>
      </c>
      <c r="K627" s="370" t="s">
        <v>1355</v>
      </c>
      <c r="L627" s="373"/>
      <c r="M627" s="134"/>
      <c r="N627" s="336"/>
      <c r="O627" s="134"/>
      <c r="P627" s="134"/>
      <c r="Q627" s="134"/>
    </row>
    <row r="628" spans="1:17" ht="15.75">
      <c r="A628" s="81">
        <v>623</v>
      </c>
      <c r="B628" s="220" t="s">
        <v>2190</v>
      </c>
      <c r="C628" s="222" t="s">
        <v>2234</v>
      </c>
      <c r="D628" s="81">
        <v>10</v>
      </c>
      <c r="E628" s="81">
        <v>4.9053000000000004</v>
      </c>
      <c r="F628" s="213" t="s">
        <v>1354</v>
      </c>
      <c r="G628" s="220">
        <v>175</v>
      </c>
      <c r="H628" s="137">
        <v>71</v>
      </c>
      <c r="I628" s="81">
        <v>75</v>
      </c>
      <c r="J628" s="366">
        <f t="shared" si="10"/>
        <v>1228.3</v>
      </c>
      <c r="K628" s="370" t="s">
        <v>1355</v>
      </c>
      <c r="L628" s="373"/>
      <c r="M628" s="134"/>
      <c r="N628" s="336"/>
      <c r="O628" s="134"/>
      <c r="P628" s="134"/>
      <c r="Q628" s="134"/>
    </row>
    <row r="629" spans="1:17" ht="15.75">
      <c r="A629" s="81">
        <v>624</v>
      </c>
      <c r="B629" s="220" t="s">
        <v>2190</v>
      </c>
      <c r="C629" s="222" t="s">
        <v>2235</v>
      </c>
      <c r="D629" s="81">
        <v>10</v>
      </c>
      <c r="E629" s="81">
        <v>4.5372000000000003</v>
      </c>
      <c r="F629" s="213" t="s">
        <v>1354</v>
      </c>
      <c r="G629" s="220">
        <v>175</v>
      </c>
      <c r="H629" s="137">
        <v>123</v>
      </c>
      <c r="I629" s="81">
        <v>150</v>
      </c>
      <c r="J629" s="366">
        <f t="shared" si="10"/>
        <v>2127.9</v>
      </c>
      <c r="K629" s="370" t="s">
        <v>1355</v>
      </c>
      <c r="L629" s="373"/>
      <c r="M629" s="134"/>
      <c r="N629" s="336"/>
      <c r="O629" s="134"/>
      <c r="P629" s="134"/>
      <c r="Q629" s="134"/>
    </row>
    <row r="630" spans="1:17" ht="15.75">
      <c r="A630" s="81">
        <v>625</v>
      </c>
      <c r="B630" s="220" t="s">
        <v>2190</v>
      </c>
      <c r="C630" s="222" t="s">
        <v>2236</v>
      </c>
      <c r="D630" s="81">
        <v>10</v>
      </c>
      <c r="E630" s="81">
        <v>5.5971000000000002</v>
      </c>
      <c r="F630" s="213" t="s">
        <v>1354</v>
      </c>
      <c r="G630" s="220">
        <v>175</v>
      </c>
      <c r="H630" s="137">
        <v>42</v>
      </c>
      <c r="I630" s="81">
        <v>50</v>
      </c>
      <c r="J630" s="366">
        <f t="shared" si="10"/>
        <v>726.6</v>
      </c>
      <c r="K630" s="370" t="s">
        <v>1355</v>
      </c>
      <c r="L630" s="373"/>
      <c r="M630" s="134"/>
      <c r="N630" s="336"/>
      <c r="O630" s="134"/>
      <c r="P630" s="134"/>
      <c r="Q630" s="134"/>
    </row>
    <row r="631" spans="1:17" ht="15.75">
      <c r="A631" s="81">
        <v>626</v>
      </c>
      <c r="B631" s="220" t="s">
        <v>2190</v>
      </c>
      <c r="C631" s="222" t="s">
        <v>2237</v>
      </c>
      <c r="D631" s="81">
        <v>10</v>
      </c>
      <c r="E631" s="81">
        <v>3.4748000000000001</v>
      </c>
      <c r="F631" s="213" t="s">
        <v>1354</v>
      </c>
      <c r="G631" s="220">
        <v>175</v>
      </c>
      <c r="H631" s="137">
        <v>30</v>
      </c>
      <c r="I631" s="81">
        <v>50</v>
      </c>
      <c r="J631" s="366">
        <f t="shared" si="10"/>
        <v>519</v>
      </c>
      <c r="K631" s="370" t="s">
        <v>1355</v>
      </c>
      <c r="L631" s="373"/>
      <c r="M631" s="134"/>
      <c r="N631" s="336"/>
      <c r="O631" s="134"/>
      <c r="P631" s="134"/>
      <c r="Q631" s="134"/>
    </row>
    <row r="632" spans="1:17" ht="15.75">
      <c r="A632" s="81">
        <v>627</v>
      </c>
      <c r="B632" s="220" t="s">
        <v>2190</v>
      </c>
      <c r="C632" s="222" t="s">
        <v>2238</v>
      </c>
      <c r="D632" s="81">
        <v>10</v>
      </c>
      <c r="E632" s="81">
        <v>1.8996999999999999</v>
      </c>
      <c r="F632" s="213" t="s">
        <v>1354</v>
      </c>
      <c r="G632" s="220">
        <v>175</v>
      </c>
      <c r="H632" s="137">
        <v>50</v>
      </c>
      <c r="I632" s="81">
        <v>50</v>
      </c>
      <c r="J632" s="366">
        <f t="shared" si="10"/>
        <v>865</v>
      </c>
      <c r="K632" s="370" t="s">
        <v>1355</v>
      </c>
      <c r="L632" s="373"/>
      <c r="M632" s="134"/>
      <c r="N632" s="336"/>
      <c r="O632" s="134"/>
      <c r="P632" s="134"/>
      <c r="Q632" s="134"/>
    </row>
    <row r="633" spans="1:17" ht="15.75">
      <c r="A633" s="81">
        <v>628</v>
      </c>
      <c r="B633" s="220" t="s">
        <v>2190</v>
      </c>
      <c r="C633" s="222" t="s">
        <v>2239</v>
      </c>
      <c r="D633" s="81">
        <v>10</v>
      </c>
      <c r="E633" s="81">
        <v>4.9839000000000002</v>
      </c>
      <c r="F633" s="213" t="s">
        <v>1354</v>
      </c>
      <c r="G633" s="220">
        <v>175</v>
      </c>
      <c r="H633" s="137">
        <v>85</v>
      </c>
      <c r="I633" s="81">
        <v>100</v>
      </c>
      <c r="J633" s="366">
        <f t="shared" si="10"/>
        <v>1470.5</v>
      </c>
      <c r="K633" s="370" t="s">
        <v>1355</v>
      </c>
      <c r="L633" s="373"/>
      <c r="M633" s="134"/>
      <c r="N633" s="336"/>
      <c r="O633" s="134"/>
      <c r="P633" s="134"/>
      <c r="Q633" s="134"/>
    </row>
    <row r="634" spans="1:17" ht="15.75">
      <c r="A634" s="81">
        <v>629</v>
      </c>
      <c r="B634" s="220" t="s">
        <v>2190</v>
      </c>
      <c r="C634" s="222" t="s">
        <v>2240</v>
      </c>
      <c r="D634" s="81">
        <v>10</v>
      </c>
      <c r="E634" s="81">
        <v>16.832000000000001</v>
      </c>
      <c r="F634" s="213" t="s">
        <v>1354</v>
      </c>
      <c r="G634" s="220">
        <v>175</v>
      </c>
      <c r="H634" s="137">
        <v>42</v>
      </c>
      <c r="I634" s="81">
        <v>50</v>
      </c>
      <c r="J634" s="366">
        <f t="shared" si="10"/>
        <v>726.6</v>
      </c>
      <c r="K634" s="370" t="s">
        <v>1355</v>
      </c>
      <c r="L634" s="373"/>
      <c r="M634" s="134"/>
      <c r="N634" s="336"/>
      <c r="O634" s="134"/>
      <c r="P634" s="134"/>
      <c r="Q634" s="134"/>
    </row>
    <row r="635" spans="1:17" ht="15.75">
      <c r="A635" s="81">
        <v>630</v>
      </c>
      <c r="B635" s="220" t="s">
        <v>2190</v>
      </c>
      <c r="C635" s="222" t="s">
        <v>2241</v>
      </c>
      <c r="D635" s="81">
        <v>10</v>
      </c>
      <c r="E635" s="81">
        <v>5.5335000000000001</v>
      </c>
      <c r="F635" s="213" t="s">
        <v>1354</v>
      </c>
      <c r="G635" s="220">
        <v>175</v>
      </c>
      <c r="H635" s="137">
        <v>85</v>
      </c>
      <c r="I635" s="81">
        <v>75</v>
      </c>
      <c r="J635" s="366">
        <f t="shared" si="10"/>
        <v>1470.5</v>
      </c>
      <c r="K635" s="370" t="s">
        <v>1355</v>
      </c>
      <c r="L635" s="373"/>
      <c r="M635" s="134"/>
      <c r="N635" s="336"/>
      <c r="O635" s="134"/>
      <c r="P635" s="134"/>
      <c r="Q635" s="134"/>
    </row>
    <row r="636" spans="1:17" ht="15.75">
      <c r="A636" s="81">
        <v>631</v>
      </c>
      <c r="B636" s="220" t="s">
        <v>2190</v>
      </c>
      <c r="C636" s="222" t="s">
        <v>2242</v>
      </c>
      <c r="D636" s="81">
        <v>10</v>
      </c>
      <c r="E636" s="81">
        <v>2.1675</v>
      </c>
      <c r="F636" s="213" t="s">
        <v>1354</v>
      </c>
      <c r="G636" s="220">
        <v>175</v>
      </c>
      <c r="H636" s="137">
        <v>42</v>
      </c>
      <c r="I636" s="81">
        <v>50</v>
      </c>
      <c r="J636" s="366">
        <f t="shared" si="10"/>
        <v>726.6</v>
      </c>
      <c r="K636" s="370" t="s">
        <v>1355</v>
      </c>
      <c r="L636" s="373"/>
      <c r="M636" s="134"/>
      <c r="N636" s="336"/>
      <c r="O636" s="134"/>
      <c r="P636" s="134"/>
      <c r="Q636" s="134"/>
    </row>
    <row r="637" spans="1:17" ht="15.75">
      <c r="A637" s="81">
        <v>632</v>
      </c>
      <c r="B637" s="220" t="s">
        <v>2190</v>
      </c>
      <c r="C637" s="222" t="s">
        <v>2243</v>
      </c>
      <c r="D637" s="81">
        <v>10</v>
      </c>
      <c r="E637" s="81">
        <v>14.0611</v>
      </c>
      <c r="F637" s="213" t="s">
        <v>1354</v>
      </c>
      <c r="G637" s="220">
        <v>175</v>
      </c>
      <c r="H637" s="137">
        <v>64</v>
      </c>
      <c r="I637" s="81">
        <v>50</v>
      </c>
      <c r="J637" s="366">
        <f t="shared" si="10"/>
        <v>1107.2</v>
      </c>
      <c r="K637" s="370" t="s">
        <v>1355</v>
      </c>
      <c r="L637" s="373"/>
      <c r="M637" s="134"/>
      <c r="N637" s="336"/>
      <c r="O637" s="134"/>
      <c r="P637" s="134"/>
      <c r="Q637" s="134"/>
    </row>
    <row r="638" spans="1:17" ht="15.75">
      <c r="A638" s="81">
        <v>633</v>
      </c>
      <c r="B638" s="220" t="s">
        <v>2190</v>
      </c>
      <c r="C638" s="222" t="s">
        <v>2244</v>
      </c>
      <c r="D638" s="81">
        <v>10</v>
      </c>
      <c r="E638" s="81">
        <v>11.769600000000001</v>
      </c>
      <c r="F638" s="213" t="s">
        <v>1354</v>
      </c>
      <c r="G638" s="220">
        <v>175</v>
      </c>
      <c r="H638" s="137">
        <v>42</v>
      </c>
      <c r="I638" s="81">
        <v>50</v>
      </c>
      <c r="J638" s="366">
        <f t="shared" si="10"/>
        <v>726.6</v>
      </c>
      <c r="K638" s="370" t="s">
        <v>1355</v>
      </c>
      <c r="L638" s="373"/>
      <c r="M638" s="134"/>
      <c r="N638" s="336"/>
      <c r="O638" s="134"/>
      <c r="P638" s="134"/>
      <c r="Q638" s="134"/>
    </row>
    <row r="639" spans="1:17" ht="15.75">
      <c r="A639" s="81">
        <v>634</v>
      </c>
      <c r="B639" s="220" t="s">
        <v>2190</v>
      </c>
      <c r="C639" s="222" t="s">
        <v>2244</v>
      </c>
      <c r="D639" s="81">
        <v>10</v>
      </c>
      <c r="E639" s="81">
        <v>7.4691000000000001</v>
      </c>
      <c r="F639" s="213" t="s">
        <v>1354</v>
      </c>
      <c r="G639" s="220">
        <v>175</v>
      </c>
      <c r="H639" s="137">
        <v>42</v>
      </c>
      <c r="I639" s="81">
        <v>50</v>
      </c>
      <c r="J639" s="366">
        <f t="shared" si="10"/>
        <v>726.6</v>
      </c>
      <c r="K639" s="370" t="s">
        <v>1355</v>
      </c>
      <c r="L639" s="373"/>
      <c r="M639" s="134"/>
      <c r="N639" s="336"/>
    </row>
    <row r="640" spans="1:17" ht="15.75">
      <c r="A640" s="81">
        <v>635</v>
      </c>
      <c r="B640" s="220" t="s">
        <v>2190</v>
      </c>
      <c r="C640" s="222" t="s">
        <v>2245</v>
      </c>
      <c r="D640" s="81">
        <v>10</v>
      </c>
      <c r="E640" s="81">
        <v>12.164999999999999</v>
      </c>
      <c r="F640" s="225" t="s">
        <v>1369</v>
      </c>
      <c r="G640" s="220">
        <v>210</v>
      </c>
      <c r="H640" s="137">
        <v>42</v>
      </c>
      <c r="I640" s="81">
        <v>50</v>
      </c>
      <c r="J640" s="366">
        <f t="shared" si="10"/>
        <v>726.6</v>
      </c>
      <c r="K640" s="370" t="s">
        <v>1355</v>
      </c>
      <c r="L640" s="373"/>
      <c r="M640" s="134"/>
      <c r="N640" s="336"/>
    </row>
    <row r="641" spans="1:14" ht="15.75">
      <c r="A641" s="81">
        <v>636</v>
      </c>
      <c r="B641" s="220" t="s">
        <v>2190</v>
      </c>
      <c r="C641" s="222" t="s">
        <v>2246</v>
      </c>
      <c r="D641" s="81">
        <v>10</v>
      </c>
      <c r="E641" s="81">
        <v>14.721500000000001</v>
      </c>
      <c r="F641" s="225" t="s">
        <v>1369</v>
      </c>
      <c r="G641" s="220">
        <v>210</v>
      </c>
      <c r="H641" s="137">
        <v>42</v>
      </c>
      <c r="I641" s="81">
        <v>50</v>
      </c>
      <c r="J641" s="366">
        <f t="shared" si="10"/>
        <v>726.6</v>
      </c>
      <c r="K641" s="370" t="s">
        <v>1355</v>
      </c>
      <c r="L641" s="373"/>
      <c r="M641" s="134"/>
      <c r="N641" s="336"/>
    </row>
    <row r="642" spans="1:14" ht="15.75">
      <c r="A642" s="81">
        <v>637</v>
      </c>
      <c r="B642" s="218" t="s">
        <v>2247</v>
      </c>
      <c r="C642" s="219" t="s">
        <v>2248</v>
      </c>
      <c r="D642" s="203">
        <v>10</v>
      </c>
      <c r="E642" s="203">
        <v>3.1248</v>
      </c>
      <c r="F642" s="219" t="s">
        <v>1354</v>
      </c>
      <c r="G642" s="218">
        <v>175</v>
      </c>
      <c r="H642" s="137">
        <v>64</v>
      </c>
      <c r="I642" s="81">
        <v>75</v>
      </c>
      <c r="J642" s="366">
        <f t="shared" si="10"/>
        <v>1107.2</v>
      </c>
      <c r="K642" s="224" t="s">
        <v>1355</v>
      </c>
      <c r="L642" s="373"/>
      <c r="M642" s="134"/>
      <c r="N642" s="336"/>
    </row>
    <row r="643" spans="1:14" ht="15.75">
      <c r="A643" s="81">
        <v>638</v>
      </c>
      <c r="B643" s="218" t="s">
        <v>2247</v>
      </c>
      <c r="C643" s="222" t="s">
        <v>2249</v>
      </c>
      <c r="D643" s="81">
        <v>10</v>
      </c>
      <c r="E643" s="81">
        <v>4.2005999999999997</v>
      </c>
      <c r="F643" s="222" t="s">
        <v>1354</v>
      </c>
      <c r="G643" s="220">
        <v>175</v>
      </c>
      <c r="H643" s="137">
        <v>64</v>
      </c>
      <c r="I643" s="81">
        <v>75</v>
      </c>
      <c r="J643" s="366">
        <f t="shared" si="10"/>
        <v>1107.2</v>
      </c>
      <c r="K643" s="370" t="s">
        <v>1355</v>
      </c>
      <c r="L643" s="373"/>
      <c r="M643" s="134"/>
      <c r="N643" s="336"/>
    </row>
    <row r="644" spans="1:14" ht="15.75">
      <c r="A644" s="81">
        <v>639</v>
      </c>
      <c r="B644" s="218" t="s">
        <v>2247</v>
      </c>
      <c r="C644" s="222" t="s">
        <v>2250</v>
      </c>
      <c r="D644" s="81">
        <v>10</v>
      </c>
      <c r="E644" s="81">
        <v>0.1091</v>
      </c>
      <c r="F644" s="222" t="s">
        <v>1369</v>
      </c>
      <c r="G644" s="220">
        <v>210</v>
      </c>
      <c r="H644" s="137">
        <v>64</v>
      </c>
      <c r="I644" s="81">
        <v>75</v>
      </c>
      <c r="J644" s="366">
        <f t="shared" si="10"/>
        <v>1107.2</v>
      </c>
      <c r="K644" s="370" t="s">
        <v>1355</v>
      </c>
      <c r="L644" s="373"/>
      <c r="M644" s="134"/>
      <c r="N644" s="336"/>
    </row>
    <row r="645" spans="1:14" ht="15.75">
      <c r="A645" s="81">
        <v>640</v>
      </c>
      <c r="B645" s="218" t="s">
        <v>2247</v>
      </c>
      <c r="C645" s="222" t="s">
        <v>2251</v>
      </c>
      <c r="D645" s="81">
        <v>10</v>
      </c>
      <c r="E645" s="81">
        <v>24.227</v>
      </c>
      <c r="F645" s="222" t="s">
        <v>2252</v>
      </c>
      <c r="G645" s="220" t="s">
        <v>2253</v>
      </c>
      <c r="H645" s="137">
        <v>99</v>
      </c>
      <c r="I645" s="81">
        <v>100</v>
      </c>
      <c r="J645" s="366">
        <f t="shared" si="10"/>
        <v>1712.7</v>
      </c>
      <c r="K645" s="371" t="s">
        <v>2254</v>
      </c>
      <c r="L645" s="373"/>
      <c r="M645" s="134"/>
      <c r="N645" s="134"/>
    </row>
    <row r="646" spans="1:14" ht="15.75">
      <c r="A646" s="81">
        <v>641</v>
      </c>
      <c r="B646" s="218" t="s">
        <v>2247</v>
      </c>
      <c r="C646" s="222" t="s">
        <v>2255</v>
      </c>
      <c r="D646" s="81">
        <v>10</v>
      </c>
      <c r="E646" s="81">
        <v>19.733000000000001</v>
      </c>
      <c r="F646" s="222" t="s">
        <v>1354</v>
      </c>
      <c r="G646" s="220">
        <v>175</v>
      </c>
      <c r="H646" s="137">
        <v>30</v>
      </c>
      <c r="I646" s="81">
        <v>50</v>
      </c>
      <c r="J646" s="366">
        <f t="shared" si="10"/>
        <v>519</v>
      </c>
      <c r="K646" s="370" t="s">
        <v>1355</v>
      </c>
      <c r="L646" s="373"/>
      <c r="M646" s="134"/>
      <c r="N646" s="134"/>
    </row>
    <row r="647" spans="1:14" ht="15.75">
      <c r="A647" s="81">
        <v>642</v>
      </c>
      <c r="B647" s="218" t="s">
        <v>2247</v>
      </c>
      <c r="C647" s="222" t="s">
        <v>2256</v>
      </c>
      <c r="D647" s="81">
        <v>10</v>
      </c>
      <c r="E647" s="81">
        <v>9.3146000000000004</v>
      </c>
      <c r="F647" s="222" t="s">
        <v>1578</v>
      </c>
      <c r="G647" s="220">
        <v>265</v>
      </c>
      <c r="H647" s="137">
        <v>60</v>
      </c>
      <c r="I647" s="81">
        <v>100</v>
      </c>
      <c r="J647" s="366">
        <f t="shared" ref="J647:J682" si="11">1.73*D647*H647</f>
        <v>1038</v>
      </c>
      <c r="K647" s="370" t="s">
        <v>1355</v>
      </c>
      <c r="L647" s="373"/>
      <c r="M647" s="134"/>
      <c r="N647" s="134"/>
    </row>
    <row r="648" spans="1:14" ht="15.75">
      <c r="A648" s="81">
        <v>643</v>
      </c>
      <c r="B648" s="218" t="s">
        <v>2247</v>
      </c>
      <c r="C648" s="222" t="s">
        <v>2257</v>
      </c>
      <c r="D648" s="81">
        <v>10</v>
      </c>
      <c r="E648" s="81">
        <v>2.1486999999999998</v>
      </c>
      <c r="F648" s="222" t="s">
        <v>1354</v>
      </c>
      <c r="G648" s="220">
        <v>175</v>
      </c>
      <c r="H648" s="137">
        <v>50</v>
      </c>
      <c r="I648" s="81">
        <v>50</v>
      </c>
      <c r="J648" s="366">
        <f t="shared" si="11"/>
        <v>865</v>
      </c>
      <c r="K648" s="370" t="s">
        <v>1355</v>
      </c>
      <c r="L648" s="373"/>
      <c r="M648" s="134"/>
      <c r="N648" s="134"/>
    </row>
    <row r="649" spans="1:14" ht="15.75">
      <c r="A649" s="81">
        <v>644</v>
      </c>
      <c r="B649" s="218" t="s">
        <v>2247</v>
      </c>
      <c r="C649" s="222" t="s">
        <v>2258</v>
      </c>
      <c r="D649" s="81">
        <v>10</v>
      </c>
      <c r="E649" s="81">
        <v>1.2865</v>
      </c>
      <c r="F649" s="222" t="s">
        <v>1354</v>
      </c>
      <c r="G649" s="220">
        <v>175</v>
      </c>
      <c r="H649" s="137">
        <v>43</v>
      </c>
      <c r="I649" s="81">
        <v>50</v>
      </c>
      <c r="J649" s="366">
        <f t="shared" si="11"/>
        <v>743.9</v>
      </c>
      <c r="K649" s="370" t="s">
        <v>1355</v>
      </c>
      <c r="L649" s="373"/>
      <c r="M649" s="134"/>
      <c r="N649" s="134"/>
    </row>
    <row r="650" spans="1:14" ht="15.75">
      <c r="A650" s="81">
        <v>645</v>
      </c>
      <c r="B650" s="218" t="s">
        <v>2247</v>
      </c>
      <c r="C650" s="222" t="s">
        <v>2259</v>
      </c>
      <c r="D650" s="81">
        <v>10</v>
      </c>
      <c r="E650" s="81">
        <v>17.345600000000001</v>
      </c>
      <c r="F650" s="222" t="s">
        <v>185</v>
      </c>
      <c r="G650" s="220">
        <v>265</v>
      </c>
      <c r="H650" s="137">
        <v>50</v>
      </c>
      <c r="I650" s="81">
        <v>50</v>
      </c>
      <c r="J650" s="366">
        <f t="shared" si="11"/>
        <v>865</v>
      </c>
      <c r="K650" s="370" t="s">
        <v>1355</v>
      </c>
      <c r="L650" s="373"/>
      <c r="M650" s="134"/>
      <c r="N650" s="134"/>
    </row>
    <row r="651" spans="1:14" ht="15.75">
      <c r="A651" s="81">
        <v>646</v>
      </c>
      <c r="B651" s="218" t="s">
        <v>2247</v>
      </c>
      <c r="C651" s="222" t="s">
        <v>2260</v>
      </c>
      <c r="D651" s="81">
        <v>10</v>
      </c>
      <c r="E651" s="81">
        <v>4.0351999999999997</v>
      </c>
      <c r="F651" s="222" t="s">
        <v>1354</v>
      </c>
      <c r="G651" s="220">
        <v>175</v>
      </c>
      <c r="H651" s="137">
        <v>43</v>
      </c>
      <c r="I651" s="81">
        <v>50</v>
      </c>
      <c r="J651" s="366">
        <f t="shared" si="11"/>
        <v>743.9</v>
      </c>
      <c r="K651" s="370" t="s">
        <v>1355</v>
      </c>
      <c r="L651" s="373"/>
      <c r="M651" s="134"/>
      <c r="N651" s="134"/>
    </row>
    <row r="652" spans="1:14" ht="15.75">
      <c r="A652" s="81">
        <v>647</v>
      </c>
      <c r="B652" s="218" t="s">
        <v>2247</v>
      </c>
      <c r="C652" s="222" t="s">
        <v>2261</v>
      </c>
      <c r="D652" s="81">
        <v>10</v>
      </c>
      <c r="E652" s="81">
        <v>8.7853999999999992</v>
      </c>
      <c r="F652" s="222" t="s">
        <v>1354</v>
      </c>
      <c r="G652" s="220">
        <v>175</v>
      </c>
      <c r="H652" s="137">
        <v>43</v>
      </c>
      <c r="I652" s="81">
        <v>50</v>
      </c>
      <c r="J652" s="366">
        <f t="shared" si="11"/>
        <v>743.9</v>
      </c>
      <c r="K652" s="370" t="s">
        <v>1355</v>
      </c>
      <c r="L652" s="373"/>
      <c r="M652" s="134"/>
      <c r="N652" s="134"/>
    </row>
    <row r="653" spans="1:14" ht="15.75">
      <c r="A653" s="81">
        <v>648</v>
      </c>
      <c r="B653" s="218" t="s">
        <v>2247</v>
      </c>
      <c r="C653" s="222" t="s">
        <v>2262</v>
      </c>
      <c r="D653" s="81">
        <v>10</v>
      </c>
      <c r="E653" s="81">
        <v>17.335000000000001</v>
      </c>
      <c r="F653" s="222" t="s">
        <v>1369</v>
      </c>
      <c r="G653" s="220">
        <v>210</v>
      </c>
      <c r="H653" s="137">
        <v>45</v>
      </c>
      <c r="I653" s="81">
        <v>50</v>
      </c>
      <c r="J653" s="366">
        <f t="shared" si="11"/>
        <v>778.5</v>
      </c>
      <c r="K653" s="370" t="s">
        <v>1355</v>
      </c>
      <c r="L653" s="373"/>
      <c r="M653" s="134"/>
      <c r="N653" s="134"/>
    </row>
    <row r="654" spans="1:14" ht="15.75">
      <c r="A654" s="81">
        <v>649</v>
      </c>
      <c r="B654" s="218" t="s">
        <v>2247</v>
      </c>
      <c r="C654" s="222" t="s">
        <v>2263</v>
      </c>
      <c r="D654" s="81">
        <v>10</v>
      </c>
      <c r="E654" s="81">
        <v>8.0664999999999996</v>
      </c>
      <c r="F654" s="222" t="s">
        <v>1369</v>
      </c>
      <c r="G654" s="220">
        <v>210</v>
      </c>
      <c r="H654" s="137">
        <v>90</v>
      </c>
      <c r="I654" s="81">
        <v>150</v>
      </c>
      <c r="J654" s="366">
        <f t="shared" si="11"/>
        <v>1557</v>
      </c>
      <c r="K654" s="370" t="s">
        <v>1355</v>
      </c>
      <c r="L654" s="373"/>
      <c r="M654" s="134"/>
      <c r="N654" s="134"/>
    </row>
    <row r="655" spans="1:14" ht="15.75">
      <c r="A655" s="81">
        <v>650</v>
      </c>
      <c r="B655" s="218" t="s">
        <v>2247</v>
      </c>
      <c r="C655" s="222" t="s">
        <v>2264</v>
      </c>
      <c r="D655" s="81">
        <v>10</v>
      </c>
      <c r="E655" s="81">
        <v>1.5786</v>
      </c>
      <c r="F655" s="222" t="s">
        <v>1369</v>
      </c>
      <c r="G655" s="220">
        <v>210</v>
      </c>
      <c r="H655" s="137">
        <v>60</v>
      </c>
      <c r="I655" s="81">
        <v>100</v>
      </c>
      <c r="J655" s="366">
        <f t="shared" si="11"/>
        <v>1038</v>
      </c>
      <c r="K655" s="370" t="s">
        <v>1355</v>
      </c>
      <c r="L655" s="373"/>
      <c r="M655" s="134"/>
      <c r="N655" s="134"/>
    </row>
    <row r="656" spans="1:14" ht="15.75">
      <c r="A656" s="81">
        <v>651</v>
      </c>
      <c r="B656" s="218" t="s">
        <v>2247</v>
      </c>
      <c r="C656" s="222" t="s">
        <v>2265</v>
      </c>
      <c r="D656" s="81">
        <v>10</v>
      </c>
      <c r="E656" s="81">
        <v>1.8859999999999999</v>
      </c>
      <c r="F656" s="222" t="s">
        <v>1745</v>
      </c>
      <c r="G656" s="220">
        <v>215</v>
      </c>
      <c r="H656" s="137">
        <v>70</v>
      </c>
      <c r="I656" s="81">
        <v>100</v>
      </c>
      <c r="J656" s="366">
        <f t="shared" si="11"/>
        <v>1211</v>
      </c>
      <c r="K656" s="370" t="s">
        <v>1355</v>
      </c>
      <c r="L656" s="373"/>
      <c r="M656" s="134"/>
      <c r="N656" s="134"/>
    </row>
    <row r="657" spans="1:14" ht="15.75">
      <c r="A657" s="81">
        <v>652</v>
      </c>
      <c r="B657" s="218" t="s">
        <v>2247</v>
      </c>
      <c r="C657" s="222" t="s">
        <v>2266</v>
      </c>
      <c r="D657" s="81">
        <v>10</v>
      </c>
      <c r="E657" s="81">
        <v>2.2418</v>
      </c>
      <c r="F657" s="222" t="s">
        <v>1369</v>
      </c>
      <c r="G657" s="220">
        <v>210</v>
      </c>
      <c r="H657" s="137">
        <v>75</v>
      </c>
      <c r="I657" s="81">
        <v>100</v>
      </c>
      <c r="J657" s="366">
        <f t="shared" si="11"/>
        <v>1297.5</v>
      </c>
      <c r="K657" s="370" t="s">
        <v>1355</v>
      </c>
      <c r="L657" s="373"/>
      <c r="M657" s="134"/>
      <c r="N657" s="134"/>
    </row>
    <row r="658" spans="1:14" ht="15.75">
      <c r="A658" s="81">
        <v>653</v>
      </c>
      <c r="B658" s="218" t="s">
        <v>2247</v>
      </c>
      <c r="C658" s="222" t="s">
        <v>2267</v>
      </c>
      <c r="D658" s="81">
        <v>10</v>
      </c>
      <c r="E658" s="81">
        <v>6.5141999999999998</v>
      </c>
      <c r="F658" s="222" t="s">
        <v>1745</v>
      </c>
      <c r="G658" s="220">
        <v>215</v>
      </c>
      <c r="H658" s="137">
        <v>35</v>
      </c>
      <c r="I658" s="81">
        <v>50</v>
      </c>
      <c r="J658" s="366">
        <f t="shared" si="11"/>
        <v>605.5</v>
      </c>
      <c r="K658" s="370" t="s">
        <v>1355</v>
      </c>
      <c r="L658" s="373"/>
      <c r="M658" s="134"/>
      <c r="N658" s="134"/>
    </row>
    <row r="659" spans="1:14" ht="15.75">
      <c r="A659" s="81">
        <v>654</v>
      </c>
      <c r="B659" s="218" t="s">
        <v>2247</v>
      </c>
      <c r="C659" s="222" t="s">
        <v>2268</v>
      </c>
      <c r="D659" s="81">
        <v>10</v>
      </c>
      <c r="E659" s="81">
        <v>3.2345999999999999</v>
      </c>
      <c r="F659" s="222" t="s">
        <v>1369</v>
      </c>
      <c r="G659" s="220">
        <v>210</v>
      </c>
      <c r="H659" s="137">
        <v>60</v>
      </c>
      <c r="I659" s="81">
        <v>100</v>
      </c>
      <c r="J659" s="366">
        <f t="shared" si="11"/>
        <v>1038</v>
      </c>
      <c r="K659" s="370" t="s">
        <v>1355</v>
      </c>
      <c r="L659" s="373"/>
      <c r="M659" s="134"/>
      <c r="N659" s="134"/>
    </row>
    <row r="660" spans="1:14" ht="15.75">
      <c r="A660" s="81">
        <v>655</v>
      </c>
      <c r="B660" s="218" t="s">
        <v>2247</v>
      </c>
      <c r="C660" s="222" t="s">
        <v>2269</v>
      </c>
      <c r="D660" s="81">
        <v>10</v>
      </c>
      <c r="E660" s="81">
        <v>1.9278999999999999</v>
      </c>
      <c r="F660" s="222" t="s">
        <v>1369</v>
      </c>
      <c r="G660" s="220">
        <v>210</v>
      </c>
      <c r="H660" s="137">
        <v>35</v>
      </c>
      <c r="I660" s="81">
        <v>50</v>
      </c>
      <c r="J660" s="366">
        <f t="shared" si="11"/>
        <v>605.5</v>
      </c>
      <c r="K660" s="370" t="s">
        <v>1355</v>
      </c>
      <c r="L660" s="373"/>
      <c r="M660" s="134"/>
      <c r="N660" s="134"/>
    </row>
    <row r="661" spans="1:14" ht="15.75">
      <c r="A661" s="81">
        <v>656</v>
      </c>
      <c r="B661" s="218" t="s">
        <v>2247</v>
      </c>
      <c r="C661" s="222" t="s">
        <v>2270</v>
      </c>
      <c r="D661" s="81">
        <v>10</v>
      </c>
      <c r="E661" s="81">
        <v>14.1942</v>
      </c>
      <c r="F661" s="222" t="s">
        <v>1354</v>
      </c>
      <c r="G661" s="220">
        <v>175</v>
      </c>
      <c r="H661" s="137">
        <v>30</v>
      </c>
      <c r="I661" s="81">
        <v>50</v>
      </c>
      <c r="J661" s="366">
        <f t="shared" si="11"/>
        <v>519</v>
      </c>
      <c r="K661" s="370" t="s">
        <v>1355</v>
      </c>
      <c r="L661" s="373"/>
      <c r="M661" s="134"/>
      <c r="N661" s="134"/>
    </row>
    <row r="662" spans="1:14" ht="15.75">
      <c r="A662" s="81">
        <v>657</v>
      </c>
      <c r="B662" s="218" t="s">
        <v>2247</v>
      </c>
      <c r="C662" s="222" t="s">
        <v>2271</v>
      </c>
      <c r="D662" s="81">
        <v>10</v>
      </c>
      <c r="E662" s="81">
        <v>2.7536</v>
      </c>
      <c r="F662" s="222" t="s">
        <v>1354</v>
      </c>
      <c r="G662" s="220">
        <v>175</v>
      </c>
      <c r="H662" s="137">
        <v>32</v>
      </c>
      <c r="I662" s="81">
        <v>40</v>
      </c>
      <c r="J662" s="366">
        <f t="shared" si="11"/>
        <v>553.6</v>
      </c>
      <c r="K662" s="370" t="s">
        <v>1355</v>
      </c>
      <c r="L662" s="373"/>
      <c r="M662" s="134"/>
      <c r="N662" s="134"/>
    </row>
    <row r="663" spans="1:14" ht="15.75">
      <c r="A663" s="81">
        <v>658</v>
      </c>
      <c r="B663" s="218" t="s">
        <v>2247</v>
      </c>
      <c r="C663" s="222" t="s">
        <v>2272</v>
      </c>
      <c r="D663" s="81">
        <v>10</v>
      </c>
      <c r="E663" s="81">
        <v>4.4881000000000002</v>
      </c>
      <c r="F663" s="222" t="s">
        <v>1354</v>
      </c>
      <c r="G663" s="220">
        <v>175</v>
      </c>
      <c r="H663" s="137">
        <v>60</v>
      </c>
      <c r="I663" s="81">
        <v>100</v>
      </c>
      <c r="J663" s="366">
        <f t="shared" si="11"/>
        <v>1038</v>
      </c>
      <c r="K663" s="370" t="s">
        <v>1355</v>
      </c>
      <c r="L663" s="373"/>
      <c r="M663" s="134"/>
      <c r="N663" s="134"/>
    </row>
    <row r="664" spans="1:14" ht="15.75">
      <c r="A664" s="81">
        <v>659</v>
      </c>
      <c r="B664" s="218" t="s">
        <v>2247</v>
      </c>
      <c r="C664" s="222" t="s">
        <v>2273</v>
      </c>
      <c r="D664" s="81">
        <v>10</v>
      </c>
      <c r="E664" s="81">
        <v>3.194</v>
      </c>
      <c r="F664" s="222" t="s">
        <v>2132</v>
      </c>
      <c r="G664" s="220">
        <v>170</v>
      </c>
      <c r="H664" s="137">
        <v>45</v>
      </c>
      <c r="I664" s="81">
        <v>50</v>
      </c>
      <c r="J664" s="366">
        <f t="shared" si="11"/>
        <v>778.5</v>
      </c>
      <c r="K664" s="370" t="s">
        <v>1355</v>
      </c>
      <c r="L664" s="373"/>
      <c r="M664" s="134"/>
      <c r="N664" s="134"/>
    </row>
    <row r="665" spans="1:14" ht="15.75">
      <c r="A665" s="81">
        <v>660</v>
      </c>
      <c r="B665" s="218" t="s">
        <v>2247</v>
      </c>
      <c r="C665" s="222" t="s">
        <v>2274</v>
      </c>
      <c r="D665" s="81">
        <v>10</v>
      </c>
      <c r="E665" s="81">
        <v>19.596299999999999</v>
      </c>
      <c r="F665" s="222" t="s">
        <v>2132</v>
      </c>
      <c r="G665" s="220">
        <v>170</v>
      </c>
      <c r="H665" s="137">
        <v>30</v>
      </c>
      <c r="I665" s="81">
        <v>50</v>
      </c>
      <c r="J665" s="366">
        <f t="shared" si="11"/>
        <v>519</v>
      </c>
      <c r="K665" s="370" t="s">
        <v>1355</v>
      </c>
      <c r="L665" s="373"/>
      <c r="M665" s="134"/>
      <c r="N665" s="134"/>
    </row>
    <row r="666" spans="1:14" ht="15.75">
      <c r="A666" s="81">
        <v>661</v>
      </c>
      <c r="B666" s="218" t="s">
        <v>2247</v>
      </c>
      <c r="C666" s="222" t="s">
        <v>2275</v>
      </c>
      <c r="D666" s="81">
        <v>10</v>
      </c>
      <c r="E666" s="81">
        <v>1.1234</v>
      </c>
      <c r="F666" s="222" t="s">
        <v>2093</v>
      </c>
      <c r="G666" s="220">
        <v>130</v>
      </c>
      <c r="H666" s="137">
        <v>30</v>
      </c>
      <c r="I666" s="81">
        <v>50</v>
      </c>
      <c r="J666" s="366">
        <f t="shared" si="11"/>
        <v>519</v>
      </c>
      <c r="K666" s="370" t="s">
        <v>1355</v>
      </c>
      <c r="L666" s="373"/>
    </row>
    <row r="667" spans="1:14" ht="15.75">
      <c r="A667" s="81">
        <v>662</v>
      </c>
      <c r="B667" s="218" t="s">
        <v>2247</v>
      </c>
      <c r="C667" s="222" t="s">
        <v>2276</v>
      </c>
      <c r="D667" s="81">
        <v>10</v>
      </c>
      <c r="E667" s="81">
        <v>4.3189000000000002</v>
      </c>
      <c r="F667" s="222" t="s">
        <v>1354</v>
      </c>
      <c r="G667" s="220">
        <v>175</v>
      </c>
      <c r="H667" s="137">
        <v>38</v>
      </c>
      <c r="I667" s="81">
        <v>30</v>
      </c>
      <c r="J667" s="366">
        <f>1.73*D667*I667</f>
        <v>519</v>
      </c>
      <c r="K667" s="370" t="s">
        <v>1355</v>
      </c>
      <c r="L667" s="373"/>
    </row>
    <row r="668" spans="1:14" ht="15.75">
      <c r="A668" s="81">
        <v>663</v>
      </c>
      <c r="B668" s="218" t="s">
        <v>2247</v>
      </c>
      <c r="C668" s="222" t="s">
        <v>2277</v>
      </c>
      <c r="D668" s="81">
        <v>10</v>
      </c>
      <c r="E668" s="81">
        <v>11.9817</v>
      </c>
      <c r="F668" s="222" t="s">
        <v>2132</v>
      </c>
      <c r="G668" s="220">
        <v>170</v>
      </c>
      <c r="H668" s="137">
        <v>30</v>
      </c>
      <c r="I668" s="81">
        <v>50</v>
      </c>
      <c r="J668" s="366">
        <f t="shared" si="11"/>
        <v>519</v>
      </c>
      <c r="K668" s="370" t="s">
        <v>1355</v>
      </c>
      <c r="L668" s="373"/>
    </row>
    <row r="669" spans="1:14" ht="15.75">
      <c r="A669" s="81">
        <v>664</v>
      </c>
      <c r="B669" s="218" t="s">
        <v>2247</v>
      </c>
      <c r="C669" s="222" t="s">
        <v>2278</v>
      </c>
      <c r="D669" s="81">
        <v>10</v>
      </c>
      <c r="E669" s="81">
        <v>1.903</v>
      </c>
      <c r="F669" s="222" t="s">
        <v>1354</v>
      </c>
      <c r="G669" s="220">
        <v>175</v>
      </c>
      <c r="H669" s="137">
        <v>30</v>
      </c>
      <c r="I669" s="81">
        <v>50</v>
      </c>
      <c r="J669" s="366">
        <f t="shared" si="11"/>
        <v>519</v>
      </c>
      <c r="K669" s="370" t="s">
        <v>1355</v>
      </c>
      <c r="L669" s="373"/>
    </row>
    <row r="670" spans="1:14" ht="15.75">
      <c r="A670" s="81">
        <v>665</v>
      </c>
      <c r="B670" s="218" t="s">
        <v>2247</v>
      </c>
      <c r="C670" s="222" t="s">
        <v>2279</v>
      </c>
      <c r="D670" s="81">
        <v>10</v>
      </c>
      <c r="E670" s="81">
        <v>1.917</v>
      </c>
      <c r="F670" s="222" t="s">
        <v>1354</v>
      </c>
      <c r="G670" s="220">
        <v>175</v>
      </c>
      <c r="H670" s="137">
        <v>30</v>
      </c>
      <c r="I670" s="81">
        <v>50</v>
      </c>
      <c r="J670" s="366">
        <f t="shared" si="11"/>
        <v>519</v>
      </c>
      <c r="K670" s="370" t="s">
        <v>1355</v>
      </c>
      <c r="L670" s="373"/>
    </row>
    <row r="671" spans="1:14" ht="15.75">
      <c r="A671" s="81">
        <v>666</v>
      </c>
      <c r="B671" s="218" t="s">
        <v>2247</v>
      </c>
      <c r="C671" s="222" t="s">
        <v>2280</v>
      </c>
      <c r="D671" s="81">
        <v>10</v>
      </c>
      <c r="E671" s="81">
        <v>2.2987000000000002</v>
      </c>
      <c r="F671" s="222" t="s">
        <v>1354</v>
      </c>
      <c r="G671" s="220">
        <v>175</v>
      </c>
      <c r="H671" s="137">
        <v>43</v>
      </c>
      <c r="I671" s="81">
        <v>50</v>
      </c>
      <c r="J671" s="366">
        <f t="shared" si="11"/>
        <v>743.9</v>
      </c>
      <c r="K671" s="370" t="s">
        <v>1355</v>
      </c>
      <c r="L671" s="373"/>
    </row>
    <row r="672" spans="1:14" ht="15.75">
      <c r="A672" s="81">
        <v>667</v>
      </c>
      <c r="B672" s="218" t="s">
        <v>2247</v>
      </c>
      <c r="C672" s="222" t="s">
        <v>2281</v>
      </c>
      <c r="D672" s="81">
        <v>10</v>
      </c>
      <c r="E672" s="81">
        <v>19.219000000000001</v>
      </c>
      <c r="F672" s="222" t="s">
        <v>1369</v>
      </c>
      <c r="G672" s="220">
        <v>210</v>
      </c>
      <c r="H672" s="137">
        <v>60</v>
      </c>
      <c r="I672" s="81">
        <v>50</v>
      </c>
      <c r="J672" s="366">
        <f>1.73*D672*I672</f>
        <v>865</v>
      </c>
      <c r="K672" s="370" t="s">
        <v>1355</v>
      </c>
      <c r="L672" s="373"/>
    </row>
    <row r="673" spans="1:12" ht="15.75">
      <c r="A673" s="81">
        <v>668</v>
      </c>
      <c r="B673" s="218" t="s">
        <v>2247</v>
      </c>
      <c r="C673" s="222" t="s">
        <v>2282</v>
      </c>
      <c r="D673" s="81">
        <v>10</v>
      </c>
      <c r="E673" s="81">
        <v>3.9312</v>
      </c>
      <c r="F673" s="222" t="s">
        <v>1369</v>
      </c>
      <c r="G673" s="220">
        <v>210</v>
      </c>
      <c r="H673" s="137">
        <v>45</v>
      </c>
      <c r="I673" s="81">
        <v>75</v>
      </c>
      <c r="J673" s="366">
        <f t="shared" si="11"/>
        <v>778.5</v>
      </c>
      <c r="K673" s="370" t="s">
        <v>1355</v>
      </c>
      <c r="L673" s="373"/>
    </row>
    <row r="674" spans="1:12" ht="15.75">
      <c r="A674" s="81">
        <v>669</v>
      </c>
      <c r="B674" s="218" t="s">
        <v>2247</v>
      </c>
      <c r="C674" s="222" t="s">
        <v>2283</v>
      </c>
      <c r="D674" s="81">
        <v>10</v>
      </c>
      <c r="E674" s="81">
        <v>5.3803999999999998</v>
      </c>
      <c r="F674" s="222" t="s">
        <v>1369</v>
      </c>
      <c r="G674" s="220">
        <v>210</v>
      </c>
      <c r="H674" s="137">
        <v>85</v>
      </c>
      <c r="I674" s="81">
        <v>100</v>
      </c>
      <c r="J674" s="366">
        <f t="shared" si="11"/>
        <v>1470.5</v>
      </c>
      <c r="K674" s="370" t="s">
        <v>1355</v>
      </c>
      <c r="L674" s="373"/>
    </row>
    <row r="675" spans="1:12" ht="15.75">
      <c r="A675" s="81">
        <v>670</v>
      </c>
      <c r="B675" s="218" t="s">
        <v>2247</v>
      </c>
      <c r="C675" s="222" t="s">
        <v>2284</v>
      </c>
      <c r="D675" s="81">
        <v>10</v>
      </c>
      <c r="E675" s="81">
        <v>1.9436</v>
      </c>
      <c r="F675" s="222" t="s">
        <v>1354</v>
      </c>
      <c r="G675" s="220">
        <v>175</v>
      </c>
      <c r="H675" s="137">
        <v>64</v>
      </c>
      <c r="I675" s="81">
        <v>75</v>
      </c>
      <c r="J675" s="366">
        <f t="shared" si="11"/>
        <v>1107.2</v>
      </c>
      <c r="K675" s="370" t="s">
        <v>1355</v>
      </c>
      <c r="L675" s="373"/>
    </row>
    <row r="676" spans="1:12" ht="15.75">
      <c r="A676" s="81">
        <v>671</v>
      </c>
      <c r="B676" s="218" t="s">
        <v>2247</v>
      </c>
      <c r="C676" s="222" t="s">
        <v>2285</v>
      </c>
      <c r="D676" s="81">
        <v>10</v>
      </c>
      <c r="E676" s="81">
        <v>2.7109000000000001</v>
      </c>
      <c r="F676" s="222" t="s">
        <v>1578</v>
      </c>
      <c r="G676" s="220">
        <v>265</v>
      </c>
      <c r="H676" s="137">
        <v>85</v>
      </c>
      <c r="I676" s="81">
        <v>100</v>
      </c>
      <c r="J676" s="366">
        <f t="shared" si="11"/>
        <v>1470.5</v>
      </c>
      <c r="K676" s="370" t="s">
        <v>1355</v>
      </c>
      <c r="L676" s="373"/>
    </row>
    <row r="677" spans="1:12" ht="15.75">
      <c r="A677" s="81">
        <v>672</v>
      </c>
      <c r="B677" s="218" t="s">
        <v>2247</v>
      </c>
      <c r="C677" s="222" t="s">
        <v>2286</v>
      </c>
      <c r="D677" s="81">
        <v>10</v>
      </c>
      <c r="E677" s="81">
        <v>7.6437999999999997</v>
      </c>
      <c r="F677" s="222" t="s">
        <v>1369</v>
      </c>
      <c r="G677" s="220">
        <v>210</v>
      </c>
      <c r="H677" s="137">
        <v>64</v>
      </c>
      <c r="I677" s="81">
        <v>75</v>
      </c>
      <c r="J677" s="366">
        <f t="shared" si="11"/>
        <v>1107.2</v>
      </c>
      <c r="K677" s="370" t="s">
        <v>1355</v>
      </c>
      <c r="L677" s="373"/>
    </row>
    <row r="678" spans="1:12" ht="15.75">
      <c r="A678" s="81">
        <v>673</v>
      </c>
      <c r="B678" s="218" t="s">
        <v>2247</v>
      </c>
      <c r="C678" s="222" t="s">
        <v>2287</v>
      </c>
      <c r="D678" s="81">
        <v>10</v>
      </c>
      <c r="E678" s="81">
        <v>5.3209</v>
      </c>
      <c r="F678" s="222" t="s">
        <v>1745</v>
      </c>
      <c r="G678" s="220">
        <v>215</v>
      </c>
      <c r="H678" s="137">
        <v>85</v>
      </c>
      <c r="I678" s="81">
        <v>75</v>
      </c>
      <c r="J678" s="366">
        <f t="shared" si="11"/>
        <v>1470.5</v>
      </c>
      <c r="K678" s="370" t="s">
        <v>1355</v>
      </c>
      <c r="L678" s="373"/>
    </row>
    <row r="679" spans="1:12" ht="15.75">
      <c r="A679" s="81">
        <v>674</v>
      </c>
      <c r="B679" s="218" t="s">
        <v>2247</v>
      </c>
      <c r="C679" s="222" t="s">
        <v>2288</v>
      </c>
      <c r="D679" s="81">
        <v>10</v>
      </c>
      <c r="E679" s="81">
        <v>3.7166000000000001</v>
      </c>
      <c r="F679" s="222" t="s">
        <v>1745</v>
      </c>
      <c r="G679" s="220">
        <v>215</v>
      </c>
      <c r="H679" s="137">
        <v>60</v>
      </c>
      <c r="I679" s="81">
        <v>50</v>
      </c>
      <c r="J679" s="366">
        <f t="shared" si="11"/>
        <v>1038</v>
      </c>
      <c r="K679" s="370" t="s">
        <v>1355</v>
      </c>
      <c r="L679" s="373"/>
    </row>
    <row r="680" spans="1:12" ht="15.75">
      <c r="A680" s="81">
        <v>675</v>
      </c>
      <c r="B680" s="218" t="s">
        <v>2247</v>
      </c>
      <c r="C680" s="222" t="s">
        <v>2289</v>
      </c>
      <c r="D680" s="81">
        <v>10</v>
      </c>
      <c r="E680" s="81">
        <v>15.0632</v>
      </c>
      <c r="F680" s="222" t="s">
        <v>1354</v>
      </c>
      <c r="G680" s="220">
        <v>175</v>
      </c>
      <c r="H680" s="137">
        <v>18</v>
      </c>
      <c r="I680" s="81">
        <v>30</v>
      </c>
      <c r="J680" s="366">
        <f t="shared" si="11"/>
        <v>311.40000000000003</v>
      </c>
      <c r="K680" s="370" t="s">
        <v>1355</v>
      </c>
      <c r="L680" s="373"/>
    </row>
    <row r="681" spans="1:12" ht="15.75">
      <c r="A681" s="81">
        <v>676</v>
      </c>
      <c r="B681" s="218" t="s">
        <v>2247</v>
      </c>
      <c r="C681" s="222" t="s">
        <v>2290</v>
      </c>
      <c r="D681" s="81">
        <v>10</v>
      </c>
      <c r="E681" s="81">
        <v>4.0723000000000003</v>
      </c>
      <c r="F681" s="222" t="s">
        <v>1369</v>
      </c>
      <c r="G681" s="220">
        <v>210</v>
      </c>
      <c r="H681" s="137">
        <v>43</v>
      </c>
      <c r="I681" s="81">
        <v>50</v>
      </c>
      <c r="J681" s="366">
        <f t="shared" si="11"/>
        <v>743.9</v>
      </c>
      <c r="K681" s="370" t="s">
        <v>1355</v>
      </c>
      <c r="L681" s="373"/>
    </row>
    <row r="682" spans="1:12" ht="15.75">
      <c r="A682" s="81">
        <v>677</v>
      </c>
      <c r="B682" s="220" t="s">
        <v>2247</v>
      </c>
      <c r="C682" s="222" t="s">
        <v>2291</v>
      </c>
      <c r="D682" s="81">
        <v>10</v>
      </c>
      <c r="E682" s="81">
        <v>3.0188000000000001</v>
      </c>
      <c r="F682" s="222" t="s">
        <v>1369</v>
      </c>
      <c r="G682" s="220">
        <v>210</v>
      </c>
      <c r="H682" s="137">
        <v>43</v>
      </c>
      <c r="I682" s="81">
        <v>50</v>
      </c>
      <c r="J682" s="366">
        <f t="shared" si="11"/>
        <v>743.9</v>
      </c>
      <c r="K682" s="370" t="s">
        <v>1355</v>
      </c>
      <c r="L682" s="373"/>
    </row>
  </sheetData>
  <mergeCells count="5">
    <mergeCell ref="G3:I3"/>
    <mergeCell ref="A3:A4"/>
    <mergeCell ref="C3:C4"/>
    <mergeCell ref="E3:E4"/>
    <mergeCell ref="K3:K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9"/>
  <sheetViews>
    <sheetView view="pageBreakPreview" zoomScaleSheetLayoutView="100" workbookViewId="0">
      <pane ySplit="2" topLeftCell="A3" activePane="bottomLeft" state="frozen"/>
      <selection pane="bottomLeft" activeCell="F13" sqref="F13"/>
    </sheetView>
  </sheetViews>
  <sheetFormatPr defaultColWidth="9.140625" defaultRowHeight="15"/>
  <cols>
    <col min="1" max="1" width="32.5703125" style="11" customWidth="1"/>
    <col min="2" max="2" width="14.85546875" style="45" customWidth="1"/>
    <col min="3" max="3" width="14.5703125" style="45" customWidth="1"/>
    <col min="4" max="4" width="15.42578125" style="45" customWidth="1"/>
    <col min="5" max="5" width="16.140625" style="45" customWidth="1"/>
    <col min="6" max="6" width="14.42578125" style="45" customWidth="1"/>
    <col min="7" max="7" width="12.42578125" style="45" customWidth="1"/>
    <col min="8" max="8" width="11.42578125" style="45" customWidth="1"/>
    <col min="9" max="9" width="28" style="45" customWidth="1"/>
    <col min="10" max="10" width="26.42578125" style="45" customWidth="1"/>
    <col min="11" max="11" width="15.140625" style="45" customWidth="1"/>
    <col min="12" max="12" width="10.28515625" style="45" customWidth="1"/>
    <col min="13" max="13" width="9.5703125" style="45" bestFit="1" customWidth="1"/>
    <col min="14" max="14" width="18.28515625" style="45" customWidth="1"/>
    <col min="15" max="16384" width="9.140625" style="45"/>
  </cols>
  <sheetData>
    <row r="1" spans="1:15" ht="30.75" customHeight="1">
      <c r="A1" s="190"/>
      <c r="D1" s="49" t="s">
        <v>2494</v>
      </c>
      <c r="G1" s="190"/>
      <c r="H1" s="190"/>
      <c r="I1" s="190"/>
      <c r="J1" s="190"/>
      <c r="K1" s="190"/>
      <c r="L1" s="190"/>
      <c r="M1" s="191"/>
    </row>
    <row r="2" spans="1:15" ht="120">
      <c r="A2" s="181" t="s">
        <v>0</v>
      </c>
      <c r="B2" s="181" t="s">
        <v>45</v>
      </c>
      <c r="C2" s="181" t="s">
        <v>38</v>
      </c>
      <c r="D2" s="181" t="s">
        <v>39</v>
      </c>
      <c r="E2" s="181" t="s">
        <v>40</v>
      </c>
      <c r="F2" s="181" t="s">
        <v>41</v>
      </c>
      <c r="G2" s="181" t="s">
        <v>42</v>
      </c>
      <c r="H2" s="181" t="s">
        <v>43</v>
      </c>
      <c r="I2" s="181" t="s">
        <v>44</v>
      </c>
      <c r="J2" s="181" t="s">
        <v>24</v>
      </c>
      <c r="K2" s="181" t="s">
        <v>25</v>
      </c>
      <c r="L2" s="181" t="s">
        <v>26</v>
      </c>
      <c r="M2" s="181" t="s">
        <v>27</v>
      </c>
    </row>
    <row r="3" spans="1:15">
      <c r="A3" s="4" t="s">
        <v>53</v>
      </c>
      <c r="B3" s="50">
        <v>1968</v>
      </c>
      <c r="C3" s="5">
        <v>2.5</v>
      </c>
      <c r="D3" s="52">
        <f>Итоговая!D9</f>
        <v>1.06</v>
      </c>
      <c r="E3" s="170">
        <f>Итоговая!J9</f>
        <v>1.5649999999999999</v>
      </c>
      <c r="F3" s="140"/>
      <c r="G3" s="50"/>
      <c r="H3" s="50"/>
      <c r="I3" s="4"/>
      <c r="J3" s="51" t="s">
        <v>153</v>
      </c>
      <c r="K3" s="51"/>
      <c r="L3" s="50"/>
      <c r="M3" s="184"/>
      <c r="N3" s="153"/>
      <c r="O3" s="154"/>
    </row>
    <row r="4" spans="1:15">
      <c r="A4" s="4" t="s">
        <v>58</v>
      </c>
      <c r="B4" s="50">
        <v>1991</v>
      </c>
      <c r="C4" s="5">
        <v>6.3</v>
      </c>
      <c r="D4" s="52">
        <f>Итоговая!D10</f>
        <v>0.81799999999999995</v>
      </c>
      <c r="E4" s="170">
        <f>Итоговая!J10</f>
        <v>5.7970000000000006</v>
      </c>
      <c r="F4" s="140"/>
      <c r="G4" s="50"/>
      <c r="H4" s="50"/>
      <c r="I4" s="4"/>
      <c r="J4" s="51" t="s">
        <v>153</v>
      </c>
      <c r="K4" s="51"/>
      <c r="L4" s="50"/>
      <c r="M4" s="184"/>
      <c r="N4" s="153"/>
      <c r="O4" s="154"/>
    </row>
    <row r="5" spans="1:15">
      <c r="A5" s="4" t="s">
        <v>54</v>
      </c>
      <c r="B5" s="50">
        <v>1992</v>
      </c>
      <c r="C5" s="5">
        <v>2.5</v>
      </c>
      <c r="D5" s="52">
        <f>Итоговая!D11</f>
        <v>0.16</v>
      </c>
      <c r="E5" s="170">
        <f>Итоговая!J11</f>
        <v>2.4649999999999999</v>
      </c>
      <c r="F5" s="140"/>
      <c r="G5" s="50"/>
      <c r="H5" s="50"/>
      <c r="I5" s="4"/>
      <c r="J5" s="51" t="s">
        <v>153</v>
      </c>
      <c r="K5" s="51"/>
      <c r="L5" s="50"/>
      <c r="M5" s="184"/>
      <c r="N5" s="153"/>
      <c r="O5" s="154"/>
    </row>
    <row r="6" spans="1:15">
      <c r="A6" s="4" t="s">
        <v>55</v>
      </c>
      <c r="B6" s="50">
        <v>1988</v>
      </c>
      <c r="C6" s="5">
        <v>2.5</v>
      </c>
      <c r="D6" s="52">
        <f>Итоговая!D12</f>
        <v>0.28999999999999998</v>
      </c>
      <c r="E6" s="170">
        <f>Итоговая!J12</f>
        <v>2.335</v>
      </c>
      <c r="F6" s="140"/>
      <c r="G6" s="50"/>
      <c r="H6" s="50"/>
      <c r="I6" s="4"/>
      <c r="J6" s="51" t="s">
        <v>153</v>
      </c>
      <c r="K6" s="51"/>
      <c r="L6" s="50"/>
      <c r="M6" s="184"/>
      <c r="N6" s="153"/>
      <c r="O6" s="154"/>
    </row>
    <row r="7" spans="1:15">
      <c r="A7" s="4" t="s">
        <v>57</v>
      </c>
      <c r="B7" s="50">
        <v>1965</v>
      </c>
      <c r="C7" s="5">
        <v>2.5</v>
      </c>
      <c r="D7" s="52">
        <f>Итоговая!D13</f>
        <v>0.19500000000000001</v>
      </c>
      <c r="E7" s="170">
        <f>Итоговая!J13</f>
        <v>2.4300000000000002</v>
      </c>
      <c r="F7" s="140"/>
      <c r="G7" s="50"/>
      <c r="H7" s="50"/>
      <c r="I7" s="4"/>
      <c r="J7" s="51" t="s">
        <v>153</v>
      </c>
      <c r="K7" s="51"/>
      <c r="L7" s="50"/>
      <c r="M7" s="184"/>
      <c r="N7" s="153"/>
      <c r="O7" s="154"/>
    </row>
    <row r="8" spans="1:15">
      <c r="A8" s="4" t="s">
        <v>56</v>
      </c>
      <c r="B8" s="50">
        <v>1973</v>
      </c>
      <c r="C8" s="5">
        <v>1.6</v>
      </c>
      <c r="D8" s="52">
        <f>Итоговая!D14</f>
        <v>0.23</v>
      </c>
      <c r="E8" s="170">
        <f>Итоговая!J14</f>
        <v>1.4500000000000002</v>
      </c>
      <c r="F8" s="140"/>
      <c r="G8" s="50"/>
      <c r="H8" s="50"/>
      <c r="I8" s="4"/>
      <c r="J8" s="51" t="s">
        <v>153</v>
      </c>
      <c r="K8" s="51"/>
      <c r="L8" s="50"/>
      <c r="M8" s="184"/>
      <c r="N8" s="153"/>
      <c r="O8" s="154"/>
    </row>
    <row r="9" spans="1:15">
      <c r="A9" s="4" t="s">
        <v>59</v>
      </c>
      <c r="B9" s="50">
        <v>1990</v>
      </c>
      <c r="C9" s="5">
        <v>16</v>
      </c>
      <c r="D9" s="52">
        <f>Итоговая!D15</f>
        <v>0.46800000000000003</v>
      </c>
      <c r="E9" s="170">
        <f>Итоговая!J15</f>
        <v>16.332000000000001</v>
      </c>
      <c r="F9" s="140"/>
      <c r="G9" s="50"/>
      <c r="H9" s="50"/>
      <c r="I9" s="4"/>
      <c r="J9" s="51" t="s">
        <v>153</v>
      </c>
      <c r="K9" s="51"/>
      <c r="L9" s="50"/>
      <c r="M9" s="184"/>
      <c r="N9" s="153"/>
      <c r="O9" s="154"/>
    </row>
    <row r="10" spans="1:15">
      <c r="A10" s="4" t="s">
        <v>60</v>
      </c>
      <c r="B10" s="50">
        <v>1982</v>
      </c>
      <c r="C10" s="5">
        <v>6.3</v>
      </c>
      <c r="D10" s="52">
        <f>Итоговая!D16</f>
        <v>1.288</v>
      </c>
      <c r="E10" s="170">
        <f>Итоговая!J16</f>
        <v>5.327</v>
      </c>
      <c r="F10" s="140"/>
      <c r="G10" s="50"/>
      <c r="H10" s="50"/>
      <c r="I10" s="4"/>
      <c r="J10" s="51" t="s">
        <v>153</v>
      </c>
      <c r="K10" s="51"/>
      <c r="L10" s="50"/>
      <c r="M10" s="184"/>
      <c r="N10" s="153"/>
      <c r="O10" s="154"/>
    </row>
    <row r="11" spans="1:15">
      <c r="A11" s="4" t="s">
        <v>61</v>
      </c>
      <c r="B11" s="50">
        <v>1980</v>
      </c>
      <c r="C11" s="5">
        <v>2.5</v>
      </c>
      <c r="D11" s="52">
        <f>Итоговая!D17</f>
        <v>0.9</v>
      </c>
      <c r="E11" s="170">
        <f>Итоговая!J17</f>
        <v>1.7250000000000001</v>
      </c>
      <c r="F11" s="52"/>
      <c r="G11" s="50"/>
      <c r="H11" s="50"/>
      <c r="I11" s="4"/>
      <c r="J11" s="51" t="s">
        <v>153</v>
      </c>
      <c r="K11" s="51"/>
      <c r="L11" s="50"/>
      <c r="M11" s="184"/>
      <c r="N11" s="153"/>
      <c r="O11" s="154"/>
    </row>
    <row r="12" spans="1:15">
      <c r="A12" s="4" t="s">
        <v>62</v>
      </c>
      <c r="B12" s="50">
        <v>1968</v>
      </c>
      <c r="C12" s="5">
        <v>10</v>
      </c>
      <c r="D12" s="52">
        <f>Итоговая!D18</f>
        <v>0.62</v>
      </c>
      <c r="E12" s="170">
        <f>Итоговая!J18</f>
        <v>9.8800000000000008</v>
      </c>
      <c r="F12" s="140"/>
      <c r="G12" s="50"/>
      <c r="H12" s="50"/>
      <c r="I12" s="4"/>
      <c r="J12" s="51" t="s">
        <v>153</v>
      </c>
      <c r="K12" s="51"/>
      <c r="L12" s="50"/>
      <c r="M12" s="184"/>
      <c r="N12" s="153"/>
      <c r="O12" s="154"/>
    </row>
    <row r="13" spans="1:15" ht="63.75">
      <c r="A13" s="4" t="s">
        <v>63</v>
      </c>
      <c r="B13" s="50">
        <v>1991</v>
      </c>
      <c r="C13" s="5">
        <v>6.3</v>
      </c>
      <c r="D13" s="52">
        <f>Итоговая!D19</f>
        <v>1.4179999999999999</v>
      </c>
      <c r="E13" s="170">
        <f>Итоговая!J19</f>
        <v>5.1970000000000001</v>
      </c>
      <c r="F13" s="140"/>
      <c r="G13" s="50"/>
      <c r="H13" s="50"/>
      <c r="I13" s="489" t="s">
        <v>173</v>
      </c>
      <c r="J13" s="488" t="s">
        <v>2502</v>
      </c>
      <c r="K13" s="51"/>
      <c r="L13" s="50"/>
      <c r="M13" s="184"/>
      <c r="N13" s="153"/>
      <c r="O13" s="154"/>
    </row>
    <row r="14" spans="1:15">
      <c r="A14" s="4" t="s">
        <v>64</v>
      </c>
      <c r="B14" s="50">
        <v>1978</v>
      </c>
      <c r="C14" s="5">
        <v>6.3</v>
      </c>
      <c r="D14" s="52">
        <f>Итоговая!D20</f>
        <v>1.2250000000000001</v>
      </c>
      <c r="E14" s="170">
        <f>Итоговая!J20</f>
        <v>5.3900000000000006</v>
      </c>
      <c r="F14" s="140"/>
      <c r="G14" s="50"/>
      <c r="H14" s="50"/>
      <c r="I14" s="4"/>
      <c r="J14" s="51" t="s">
        <v>153</v>
      </c>
      <c r="K14" s="51"/>
      <c r="L14" s="50"/>
      <c r="M14" s="184"/>
      <c r="N14" s="153"/>
      <c r="O14" s="154"/>
    </row>
    <row r="15" spans="1:15">
      <c r="A15" s="4" t="s">
        <v>65</v>
      </c>
      <c r="B15" s="50">
        <v>1979</v>
      </c>
      <c r="C15" s="5">
        <v>6.3</v>
      </c>
      <c r="D15" s="52">
        <f>Итоговая!D21</f>
        <v>0.432</v>
      </c>
      <c r="E15" s="170">
        <f>Итоговая!J21</f>
        <v>6.1829999999999998</v>
      </c>
      <c r="F15" s="140"/>
      <c r="G15" s="50"/>
      <c r="H15" s="50"/>
      <c r="I15" s="4"/>
      <c r="J15" s="51" t="s">
        <v>153</v>
      </c>
      <c r="K15" s="51"/>
      <c r="L15" s="50"/>
      <c r="M15" s="184"/>
      <c r="N15" s="153"/>
      <c r="O15" s="154"/>
    </row>
    <row r="16" spans="1:15">
      <c r="A16" s="4" t="s">
        <v>66</v>
      </c>
      <c r="B16" s="50">
        <v>1991</v>
      </c>
      <c r="C16" s="5">
        <v>4</v>
      </c>
      <c r="D16" s="52">
        <f>Итоговая!D22</f>
        <v>0.55400000000000005</v>
      </c>
      <c r="E16" s="170">
        <f>Итоговая!J22</f>
        <v>3.6459999999999999</v>
      </c>
      <c r="F16" s="140"/>
      <c r="G16" s="50"/>
      <c r="H16" s="50"/>
      <c r="I16" s="4"/>
      <c r="J16" s="51" t="s">
        <v>153</v>
      </c>
      <c r="K16" s="51"/>
      <c r="L16" s="50"/>
      <c r="M16" s="184"/>
      <c r="N16" s="153"/>
      <c r="O16" s="154"/>
    </row>
    <row r="17" spans="1:15">
      <c r="A17" s="4" t="s">
        <v>67</v>
      </c>
      <c r="B17" s="50">
        <v>1972</v>
      </c>
      <c r="C17" s="5">
        <v>2.5</v>
      </c>
      <c r="D17" s="52">
        <f>Итоговая!D23</f>
        <v>1.6E-2</v>
      </c>
      <c r="E17" s="170">
        <f>Итоговая!J23</f>
        <v>2.609</v>
      </c>
      <c r="F17" s="140"/>
      <c r="G17" s="50"/>
      <c r="H17" s="50"/>
      <c r="I17" s="4"/>
      <c r="J17" s="51" t="s">
        <v>153</v>
      </c>
      <c r="K17" s="51"/>
      <c r="L17" s="50"/>
      <c r="M17" s="184"/>
      <c r="N17" s="153"/>
      <c r="O17" s="154"/>
    </row>
    <row r="18" spans="1:15">
      <c r="A18" s="4" t="s">
        <v>68</v>
      </c>
      <c r="B18" s="50">
        <v>1984</v>
      </c>
      <c r="C18" s="5">
        <v>2.5</v>
      </c>
      <c r="D18" s="52">
        <f>Итоговая!D24</f>
        <v>0.23300000000000001</v>
      </c>
      <c r="E18" s="170">
        <f>Итоговая!J24</f>
        <v>2.3919999999999999</v>
      </c>
      <c r="F18" s="140"/>
      <c r="G18" s="50"/>
      <c r="H18" s="50"/>
      <c r="I18" s="4"/>
      <c r="J18" s="51" t="s">
        <v>153</v>
      </c>
      <c r="K18" s="51"/>
      <c r="L18" s="50"/>
      <c r="M18" s="184"/>
      <c r="N18" s="153"/>
      <c r="O18" s="154"/>
    </row>
    <row r="19" spans="1:15">
      <c r="A19" s="4" t="s">
        <v>69</v>
      </c>
      <c r="B19" s="50">
        <v>1968</v>
      </c>
      <c r="C19" s="5">
        <v>2.5</v>
      </c>
      <c r="D19" s="52">
        <f>Итоговая!D25</f>
        <v>0.188</v>
      </c>
      <c r="E19" s="170">
        <f>Итоговая!J25</f>
        <v>2.4369999999999998</v>
      </c>
      <c r="F19" s="140"/>
      <c r="G19" s="50"/>
      <c r="H19" s="50"/>
      <c r="I19" s="4"/>
      <c r="J19" s="51" t="s">
        <v>153</v>
      </c>
      <c r="K19" s="51"/>
      <c r="L19" s="50"/>
      <c r="M19" s="184"/>
      <c r="N19" s="153"/>
      <c r="O19" s="154"/>
    </row>
    <row r="20" spans="1:15">
      <c r="A20" s="4" t="s">
        <v>70</v>
      </c>
      <c r="B20" s="50">
        <v>1968</v>
      </c>
      <c r="C20" s="5">
        <v>2.5</v>
      </c>
      <c r="D20" s="52">
        <f>Итоговая!D26</f>
        <v>0.27200000000000002</v>
      </c>
      <c r="E20" s="170">
        <f>Итоговая!J26</f>
        <v>2.3529999999999998</v>
      </c>
      <c r="F20" s="140"/>
      <c r="G20" s="50"/>
      <c r="H20" s="50"/>
      <c r="I20" s="4"/>
      <c r="J20" s="51" t="s">
        <v>153</v>
      </c>
      <c r="K20" s="51"/>
      <c r="L20" s="50"/>
      <c r="M20" s="184"/>
      <c r="N20" s="153"/>
      <c r="O20" s="154"/>
    </row>
    <row r="21" spans="1:15">
      <c r="A21" s="4" t="s">
        <v>71</v>
      </c>
      <c r="B21" s="50">
        <v>1965</v>
      </c>
      <c r="C21" s="5">
        <v>1</v>
      </c>
      <c r="D21" s="52">
        <f>Итоговая!D27</f>
        <v>0.22500000000000001</v>
      </c>
      <c r="E21" s="170">
        <f>Итоговая!J27</f>
        <v>0.82500000000000007</v>
      </c>
      <c r="F21" s="140"/>
      <c r="G21" s="50"/>
      <c r="H21" s="50"/>
      <c r="I21" s="4"/>
      <c r="J21" s="51" t="s">
        <v>153</v>
      </c>
      <c r="K21" s="51"/>
      <c r="L21" s="50"/>
      <c r="M21" s="184"/>
      <c r="N21" s="153"/>
      <c r="O21" s="154"/>
    </row>
    <row r="22" spans="1:15" s="65" customFormat="1" ht="63.75">
      <c r="A22" s="4" t="s">
        <v>145</v>
      </c>
      <c r="B22" s="50">
        <v>1967</v>
      </c>
      <c r="C22" s="5">
        <v>1</v>
      </c>
      <c r="D22" s="52">
        <f>Итоговая!D28</f>
        <v>7.1999999999999995E-2</v>
      </c>
      <c r="E22" s="170">
        <f>Итоговая!J28</f>
        <v>0.97800000000000009</v>
      </c>
      <c r="F22" s="140"/>
      <c r="G22" s="50"/>
      <c r="H22" s="50"/>
      <c r="I22" s="179" t="s">
        <v>173</v>
      </c>
      <c r="J22" s="143" t="s">
        <v>1043</v>
      </c>
      <c r="K22" s="51"/>
      <c r="L22" s="50"/>
      <c r="M22" s="184"/>
      <c r="N22" s="153"/>
      <c r="O22" s="154"/>
    </row>
    <row r="23" spans="1:15">
      <c r="A23" s="4" t="s">
        <v>72</v>
      </c>
      <c r="B23" s="50">
        <v>1982</v>
      </c>
      <c r="C23" s="5">
        <v>2.5</v>
      </c>
      <c r="D23" s="52">
        <f>Итоговая!D29</f>
        <v>0.28000000000000003</v>
      </c>
      <c r="E23" s="170">
        <f>Итоговая!J29</f>
        <v>2.3449999999999998</v>
      </c>
      <c r="F23" s="140"/>
      <c r="G23" s="50"/>
      <c r="H23" s="50"/>
      <c r="I23" s="4"/>
      <c r="J23" s="51" t="s">
        <v>153</v>
      </c>
      <c r="K23" s="51"/>
      <c r="L23" s="50"/>
      <c r="M23" s="184"/>
      <c r="N23" s="153"/>
      <c r="O23" s="154"/>
    </row>
    <row r="24" spans="1:15">
      <c r="A24" s="4" t="s">
        <v>73</v>
      </c>
      <c r="B24" s="50">
        <v>1976</v>
      </c>
      <c r="C24" s="5">
        <v>4</v>
      </c>
      <c r="D24" s="52">
        <f>Итоговая!D30</f>
        <v>0.6</v>
      </c>
      <c r="E24" s="170">
        <f>Итоговая!J30</f>
        <v>3.6</v>
      </c>
      <c r="F24" s="140"/>
      <c r="G24" s="50"/>
      <c r="H24" s="50"/>
      <c r="I24" s="4"/>
      <c r="J24" s="51" t="s">
        <v>153</v>
      </c>
      <c r="K24" s="51"/>
      <c r="L24" s="50"/>
      <c r="M24" s="184"/>
      <c r="N24" s="153"/>
      <c r="O24" s="154"/>
    </row>
    <row r="25" spans="1:15">
      <c r="A25" s="4" t="s">
        <v>74</v>
      </c>
      <c r="B25" s="50">
        <v>1989</v>
      </c>
      <c r="C25" s="5">
        <v>2.5</v>
      </c>
      <c r="D25" s="52">
        <f>Итоговая!D31</f>
        <v>0.11</v>
      </c>
      <c r="E25" s="170">
        <f>Итоговая!J31</f>
        <v>2.5150000000000001</v>
      </c>
      <c r="F25" s="140"/>
      <c r="G25" s="50"/>
      <c r="H25" s="50"/>
      <c r="I25" s="4"/>
      <c r="J25" s="51" t="s">
        <v>153</v>
      </c>
      <c r="K25" s="51"/>
      <c r="L25" s="50"/>
      <c r="M25" s="184"/>
      <c r="N25" s="153"/>
      <c r="O25" s="154"/>
    </row>
    <row r="26" spans="1:15">
      <c r="A26" s="4" t="s">
        <v>75</v>
      </c>
      <c r="B26" s="50">
        <v>1967</v>
      </c>
      <c r="C26" s="5">
        <v>1</v>
      </c>
      <c r="D26" s="52">
        <f>Итоговая!D32</f>
        <v>0.1</v>
      </c>
      <c r="E26" s="170">
        <f>Итоговая!J32</f>
        <v>0.95000000000000007</v>
      </c>
      <c r="F26" s="140"/>
      <c r="G26" s="50"/>
      <c r="H26" s="50"/>
      <c r="I26" s="4"/>
      <c r="J26" s="51" t="s">
        <v>153</v>
      </c>
      <c r="K26" s="51"/>
      <c r="L26" s="50"/>
      <c r="M26" s="184"/>
      <c r="N26" s="153"/>
      <c r="O26" s="154"/>
    </row>
    <row r="27" spans="1:15">
      <c r="A27" s="4" t="s">
        <v>76</v>
      </c>
      <c r="B27" s="50">
        <v>1971</v>
      </c>
      <c r="C27" s="5">
        <v>1.6</v>
      </c>
      <c r="D27" s="52">
        <f>Итоговая!D33</f>
        <v>0.17199999999999999</v>
      </c>
      <c r="E27" s="170">
        <f>Итоговая!J33</f>
        <v>1.5080000000000002</v>
      </c>
      <c r="F27" s="140"/>
      <c r="G27" s="50"/>
      <c r="H27" s="50"/>
      <c r="I27" s="4"/>
      <c r="J27" s="51" t="s">
        <v>153</v>
      </c>
      <c r="K27" s="51"/>
      <c r="L27" s="50"/>
      <c r="M27" s="184"/>
      <c r="N27" s="153"/>
      <c r="O27" s="154"/>
    </row>
    <row r="28" spans="1:15">
      <c r="A28" s="4" t="s">
        <v>77</v>
      </c>
      <c r="B28" s="50">
        <v>1966</v>
      </c>
      <c r="C28" s="5">
        <v>1.6</v>
      </c>
      <c r="D28" s="52">
        <f>Итоговая!D34</f>
        <v>0.08</v>
      </c>
      <c r="E28" s="170">
        <f>Итоговая!J34</f>
        <v>1.6</v>
      </c>
      <c r="F28" s="140"/>
      <c r="G28" s="50"/>
      <c r="H28" s="50"/>
      <c r="I28" s="4"/>
      <c r="J28" s="51" t="s">
        <v>153</v>
      </c>
      <c r="K28" s="51"/>
      <c r="L28" s="50"/>
      <c r="M28" s="184"/>
      <c r="N28" s="153"/>
      <c r="O28" s="154"/>
    </row>
    <row r="29" spans="1:15">
      <c r="A29" s="4" t="s">
        <v>78</v>
      </c>
      <c r="B29" s="50">
        <v>1966</v>
      </c>
      <c r="C29" s="5">
        <v>1.6</v>
      </c>
      <c r="D29" s="52">
        <f>Итоговая!D35</f>
        <v>3.5999999999999997E-2</v>
      </c>
      <c r="E29" s="170">
        <f>Итоговая!J35</f>
        <v>1.6440000000000001</v>
      </c>
      <c r="F29" s="140"/>
      <c r="G29" s="50"/>
      <c r="H29" s="50"/>
      <c r="I29" s="4"/>
      <c r="J29" s="51" t="s">
        <v>153</v>
      </c>
      <c r="K29" s="51"/>
      <c r="L29" s="50"/>
      <c r="M29" s="184"/>
      <c r="N29" s="153"/>
      <c r="O29" s="154"/>
    </row>
    <row r="30" spans="1:15">
      <c r="A30" s="4" t="s">
        <v>79</v>
      </c>
      <c r="B30" s="50">
        <v>1969</v>
      </c>
      <c r="C30" s="5">
        <v>6.3</v>
      </c>
      <c r="D30" s="52">
        <f>Итоговая!D36</f>
        <v>0.52</v>
      </c>
      <c r="E30" s="170">
        <f>Итоговая!J36</f>
        <v>6.0950000000000006</v>
      </c>
      <c r="F30" s="140"/>
      <c r="G30" s="50"/>
      <c r="H30" s="50"/>
      <c r="I30" s="4"/>
      <c r="J30" s="51" t="s">
        <v>153</v>
      </c>
      <c r="K30" s="51"/>
      <c r="L30" s="50"/>
      <c r="M30" s="184"/>
      <c r="N30" s="153"/>
      <c r="O30" s="154"/>
    </row>
    <row r="31" spans="1:15" s="79" customFormat="1">
      <c r="A31" s="4" t="s">
        <v>80</v>
      </c>
      <c r="B31" s="50">
        <v>1965</v>
      </c>
      <c r="C31" s="5">
        <v>1.8</v>
      </c>
      <c r="D31" s="52">
        <f>Итоговая!D37</f>
        <v>0.14000000000000001</v>
      </c>
      <c r="E31" s="170">
        <f>Итоговая!J37</f>
        <v>1.75</v>
      </c>
      <c r="F31" s="174"/>
      <c r="G31" s="174"/>
      <c r="H31" s="174"/>
      <c r="I31" s="4"/>
      <c r="J31" s="51" t="s">
        <v>153</v>
      </c>
      <c r="K31" s="5"/>
      <c r="L31" s="52"/>
      <c r="M31" s="185"/>
      <c r="N31" s="153"/>
      <c r="O31" s="160"/>
    </row>
    <row r="32" spans="1:15">
      <c r="A32" s="4" t="s">
        <v>81</v>
      </c>
      <c r="B32" s="50">
        <v>1987</v>
      </c>
      <c r="C32" s="5">
        <v>1.6</v>
      </c>
      <c r="D32" s="52">
        <f>Итоговая!D38</f>
        <v>0.27</v>
      </c>
      <c r="E32" s="170">
        <f>Итоговая!J38</f>
        <v>1.4100000000000001</v>
      </c>
      <c r="F32" s="174"/>
      <c r="G32" s="174"/>
      <c r="H32" s="174"/>
      <c r="I32" s="4"/>
      <c r="J32" s="51" t="s">
        <v>153</v>
      </c>
      <c r="K32" s="5"/>
      <c r="L32" s="52"/>
      <c r="M32" s="185"/>
      <c r="N32" s="153"/>
      <c r="O32" s="152"/>
    </row>
    <row r="33" spans="1:15">
      <c r="A33" s="4" t="s">
        <v>82</v>
      </c>
      <c r="B33" s="50">
        <v>1966</v>
      </c>
      <c r="C33" s="5">
        <v>1</v>
      </c>
      <c r="D33" s="52">
        <f>Итоговая!D39</f>
        <v>0.06</v>
      </c>
      <c r="E33" s="170">
        <f>Итоговая!J39</f>
        <v>0.99</v>
      </c>
      <c r="F33" s="174"/>
      <c r="G33" s="174"/>
      <c r="H33" s="174"/>
      <c r="I33" s="4"/>
      <c r="J33" s="51" t="s">
        <v>153</v>
      </c>
      <c r="K33" s="5"/>
      <c r="L33" s="52"/>
      <c r="M33" s="185"/>
      <c r="N33" s="153"/>
      <c r="O33" s="152"/>
    </row>
    <row r="34" spans="1:15">
      <c r="A34" s="4" t="s">
        <v>1044</v>
      </c>
      <c r="B34" s="174">
        <v>1970</v>
      </c>
      <c r="C34" s="5">
        <v>63</v>
      </c>
      <c r="D34" s="52">
        <f>Итоговая!D40</f>
        <v>2.56</v>
      </c>
      <c r="E34" s="170">
        <f>Итоговая!J40</f>
        <v>63.59</v>
      </c>
      <c r="F34" s="140"/>
      <c r="G34" s="50"/>
      <c r="H34" s="50"/>
      <c r="I34" s="4"/>
      <c r="J34" s="51" t="s">
        <v>153</v>
      </c>
      <c r="K34" s="5"/>
      <c r="L34" s="52"/>
      <c r="M34" s="185"/>
      <c r="N34" s="153"/>
      <c r="O34" s="154"/>
    </row>
    <row r="35" spans="1:15">
      <c r="A35" s="4" t="s">
        <v>1045</v>
      </c>
      <c r="B35" s="55">
        <v>1963</v>
      </c>
      <c r="C35" s="5">
        <v>6.3</v>
      </c>
      <c r="D35" s="52">
        <f>Итоговая!D41</f>
        <v>0.53300000000000003</v>
      </c>
      <c r="E35" s="170">
        <f>Итоговая!J41</f>
        <v>6.0819999999999999</v>
      </c>
      <c r="F35" s="140"/>
      <c r="G35" s="50"/>
      <c r="H35" s="50"/>
      <c r="I35" s="4"/>
      <c r="J35" s="51" t="s">
        <v>153</v>
      </c>
      <c r="K35" s="5"/>
      <c r="L35" s="52"/>
      <c r="M35" s="185"/>
      <c r="N35" s="153"/>
      <c r="O35" s="154"/>
    </row>
    <row r="36" spans="1:15">
      <c r="A36" s="4" t="s">
        <v>1046</v>
      </c>
      <c r="B36" s="55">
        <v>1990</v>
      </c>
      <c r="C36" s="5">
        <v>6.3</v>
      </c>
      <c r="D36" s="52">
        <f>Итоговая!D42</f>
        <v>0.26600000000000001</v>
      </c>
      <c r="E36" s="170">
        <f>Итоговая!J42</f>
        <v>6.3490000000000002</v>
      </c>
      <c r="F36" s="140"/>
      <c r="G36" s="50"/>
      <c r="H36" s="50"/>
      <c r="I36" s="4"/>
      <c r="J36" s="51" t="s">
        <v>153</v>
      </c>
      <c r="K36" s="51"/>
      <c r="L36" s="50"/>
      <c r="M36" s="184"/>
      <c r="N36" s="153"/>
      <c r="O36" s="154"/>
    </row>
    <row r="37" spans="1:15" ht="29.25" customHeight="1">
      <c r="A37" s="4" t="s">
        <v>1047</v>
      </c>
      <c r="B37" s="55">
        <v>1982</v>
      </c>
      <c r="C37" s="5">
        <v>6.3</v>
      </c>
      <c r="D37" s="52">
        <f>Итоговая!D43</f>
        <v>1.2330000000000001</v>
      </c>
      <c r="E37" s="170">
        <f>Итоговая!J43</f>
        <v>5.3819999999999997</v>
      </c>
      <c r="F37" s="172"/>
      <c r="G37" s="56"/>
      <c r="H37" s="56"/>
      <c r="I37" s="142"/>
      <c r="J37" s="51" t="s">
        <v>153</v>
      </c>
      <c r="K37" s="5"/>
      <c r="L37" s="52"/>
      <c r="M37" s="185"/>
      <c r="N37" s="187"/>
      <c r="O37" s="188"/>
    </row>
    <row r="38" spans="1:15" ht="30.75" customHeight="1">
      <c r="A38" s="4" t="s">
        <v>1048</v>
      </c>
      <c r="B38" s="55">
        <v>1970</v>
      </c>
      <c r="C38" s="5">
        <v>3.2</v>
      </c>
      <c r="D38" s="52">
        <f>Итоговая!D44</f>
        <v>0.36599999999999999</v>
      </c>
      <c r="E38" s="170">
        <f>Итоговая!J44</f>
        <v>2.9940000000000002</v>
      </c>
      <c r="F38" s="172"/>
      <c r="G38" s="56"/>
      <c r="H38" s="56"/>
      <c r="I38" s="142"/>
      <c r="J38" s="51" t="s">
        <v>153</v>
      </c>
      <c r="K38" s="5"/>
      <c r="L38" s="52"/>
      <c r="M38" s="185"/>
      <c r="N38" s="187"/>
      <c r="O38" s="188"/>
    </row>
    <row r="39" spans="1:15">
      <c r="A39" s="4" t="s">
        <v>1049</v>
      </c>
      <c r="B39" s="55">
        <v>1976</v>
      </c>
      <c r="C39" s="5">
        <v>1</v>
      </c>
      <c r="D39" s="52">
        <f>Итоговая!D45</f>
        <v>0.05</v>
      </c>
      <c r="E39" s="170">
        <f>Итоговая!J45</f>
        <v>1</v>
      </c>
      <c r="F39" s="171"/>
      <c r="G39" s="50"/>
      <c r="H39" s="50"/>
      <c r="I39" s="4"/>
      <c r="J39" s="51" t="s">
        <v>153</v>
      </c>
      <c r="K39" s="5"/>
      <c r="L39" s="54"/>
      <c r="M39" s="185"/>
      <c r="N39" s="153"/>
      <c r="O39" s="154"/>
    </row>
    <row r="40" spans="1:15">
      <c r="A40" s="4" t="s">
        <v>1050</v>
      </c>
      <c r="B40" s="55">
        <v>1976</v>
      </c>
      <c r="C40" s="5">
        <v>1.6</v>
      </c>
      <c r="D40" s="52">
        <f>Итоговая!D46</f>
        <v>0.20599999999999999</v>
      </c>
      <c r="E40" s="170">
        <f>Итоговая!J46</f>
        <v>1.4740000000000002</v>
      </c>
      <c r="F40" s="172"/>
      <c r="G40" s="56"/>
      <c r="H40" s="56"/>
      <c r="I40" s="142"/>
      <c r="J40" s="51" t="s">
        <v>153</v>
      </c>
      <c r="K40" s="5"/>
      <c r="L40" s="54"/>
      <c r="M40" s="185"/>
      <c r="N40" s="187"/>
      <c r="O40" s="188"/>
    </row>
    <row r="41" spans="1:15">
      <c r="A41" s="4" t="s">
        <v>1051</v>
      </c>
      <c r="B41" s="55">
        <v>1983</v>
      </c>
      <c r="C41" s="5">
        <v>1.6</v>
      </c>
      <c r="D41" s="52">
        <f>Итоговая!D47</f>
        <v>0.216</v>
      </c>
      <c r="E41" s="170">
        <f>Итоговая!J47</f>
        <v>1.4640000000000002</v>
      </c>
      <c r="F41" s="172"/>
      <c r="G41" s="56"/>
      <c r="H41" s="56"/>
      <c r="I41" s="142"/>
      <c r="J41" s="51" t="s">
        <v>153</v>
      </c>
      <c r="K41" s="5"/>
      <c r="L41" s="54"/>
      <c r="M41" s="185"/>
      <c r="N41" s="187"/>
      <c r="O41" s="188"/>
    </row>
    <row r="42" spans="1:15" s="65" customFormat="1" ht="55.5" customHeight="1">
      <c r="A42" s="4" t="s">
        <v>1052</v>
      </c>
      <c r="B42" s="55">
        <v>1981</v>
      </c>
      <c r="C42" s="5">
        <v>1.6</v>
      </c>
      <c r="D42" s="52">
        <f>Итоговая!D48</f>
        <v>0.23300000000000001</v>
      </c>
      <c r="E42" s="170">
        <f>Итоговая!J48</f>
        <v>1.4470000000000001</v>
      </c>
      <c r="F42" s="171"/>
      <c r="G42" s="50"/>
      <c r="H42" s="50"/>
      <c r="I42" s="4"/>
      <c r="J42" s="51" t="s">
        <v>153</v>
      </c>
      <c r="K42" s="5"/>
      <c r="L42" s="54"/>
      <c r="M42" s="185"/>
      <c r="N42" s="153"/>
      <c r="O42" s="154"/>
    </row>
    <row r="43" spans="1:15" s="65" customFormat="1" ht="61.5" customHeight="1">
      <c r="A43" s="4" t="s">
        <v>1053</v>
      </c>
      <c r="B43" s="55">
        <v>1976</v>
      </c>
      <c r="C43" s="146">
        <v>1</v>
      </c>
      <c r="D43" s="52">
        <f>Итоговая!D49</f>
        <v>5.1999999999999998E-2</v>
      </c>
      <c r="E43" s="170">
        <f>Итоговая!J49</f>
        <v>0.998</v>
      </c>
      <c r="F43" s="171"/>
      <c r="G43" s="50"/>
      <c r="H43" s="50"/>
      <c r="I43" s="4"/>
      <c r="J43" s="51" t="s">
        <v>153</v>
      </c>
      <c r="L43" s="50"/>
      <c r="M43" s="184"/>
      <c r="N43" s="153"/>
      <c r="O43" s="154"/>
    </row>
    <row r="44" spans="1:15" ht="30.75" customHeight="1">
      <c r="A44" s="4" t="s">
        <v>1054</v>
      </c>
      <c r="B44" s="55">
        <v>1977</v>
      </c>
      <c r="C44" s="146">
        <v>1</v>
      </c>
      <c r="D44" s="52">
        <f>Итоговая!D50</f>
        <v>0.111</v>
      </c>
      <c r="E44" s="170">
        <f>Итоговая!J50</f>
        <v>0.93900000000000006</v>
      </c>
      <c r="F44" s="171"/>
      <c r="G44" s="50"/>
      <c r="H44" s="50"/>
      <c r="I44" s="4"/>
      <c r="J44" s="51" t="s">
        <v>153</v>
      </c>
      <c r="K44" s="51"/>
      <c r="L44" s="50"/>
      <c r="M44" s="184"/>
      <c r="N44" s="153"/>
      <c r="O44" s="154"/>
    </row>
    <row r="45" spans="1:15" ht="37.5" customHeight="1">
      <c r="A45" s="4" t="s">
        <v>1055</v>
      </c>
      <c r="B45" s="55">
        <v>1979</v>
      </c>
      <c r="C45" s="5">
        <v>1.6</v>
      </c>
      <c r="D45" s="52">
        <f>Итоговая!D51</f>
        <v>0.13300000000000001</v>
      </c>
      <c r="E45" s="170">
        <f>Итоговая!J51</f>
        <v>1.5470000000000002</v>
      </c>
      <c r="F45" s="171"/>
      <c r="G45" s="50"/>
      <c r="H45" s="50"/>
      <c r="I45" s="4"/>
      <c r="J45" s="51" t="s">
        <v>153</v>
      </c>
      <c r="K45" s="51"/>
      <c r="L45" s="50"/>
      <c r="M45" s="184"/>
      <c r="N45" s="153"/>
      <c r="O45" s="154"/>
    </row>
    <row r="46" spans="1:15">
      <c r="A46" s="4" t="s">
        <v>1056</v>
      </c>
      <c r="B46" s="55">
        <v>1983</v>
      </c>
      <c r="C46" s="5">
        <v>0.1</v>
      </c>
      <c r="D46" s="52">
        <f>Итоговая!D52</f>
        <v>2E-3</v>
      </c>
      <c r="E46" s="170">
        <f>Итоговая!J52</f>
        <v>0.10300000000000001</v>
      </c>
      <c r="F46" s="171"/>
      <c r="G46" s="50"/>
      <c r="H46" s="50"/>
      <c r="I46" s="4"/>
      <c r="J46" s="51" t="s">
        <v>153</v>
      </c>
      <c r="K46" s="51"/>
      <c r="L46" s="50"/>
      <c r="M46" s="184"/>
      <c r="N46" s="153"/>
      <c r="O46" s="154"/>
    </row>
    <row r="47" spans="1:15">
      <c r="A47" s="4" t="s">
        <v>1057</v>
      </c>
      <c r="B47" s="55">
        <v>1974</v>
      </c>
      <c r="C47" s="5">
        <v>1.6</v>
      </c>
      <c r="D47" s="52">
        <f>Итоговая!D53</f>
        <v>0.377</v>
      </c>
      <c r="E47" s="170">
        <f>Итоговая!J53</f>
        <v>1.3030000000000002</v>
      </c>
      <c r="F47" s="171"/>
      <c r="G47" s="50"/>
      <c r="H47" s="50"/>
      <c r="I47" s="4"/>
      <c r="J47" s="51" t="s">
        <v>153</v>
      </c>
      <c r="K47" s="51"/>
      <c r="L47" s="50"/>
      <c r="M47" s="184"/>
      <c r="N47" s="153"/>
      <c r="O47" s="154"/>
    </row>
    <row r="48" spans="1:15">
      <c r="A48" s="4" t="s">
        <v>1058</v>
      </c>
      <c r="B48" s="55">
        <v>1971</v>
      </c>
      <c r="C48" s="5">
        <v>10</v>
      </c>
      <c r="D48" s="52">
        <f>Итоговая!D54</f>
        <v>1.361</v>
      </c>
      <c r="E48" s="170">
        <f>Итоговая!J54</f>
        <v>9.1389999999999993</v>
      </c>
      <c r="F48" s="171"/>
      <c r="G48" s="50"/>
      <c r="H48" s="50"/>
      <c r="I48" s="4"/>
      <c r="J48" s="51" t="s">
        <v>153</v>
      </c>
      <c r="K48" s="51"/>
      <c r="L48" s="50"/>
      <c r="M48" s="184"/>
      <c r="N48" s="153"/>
      <c r="O48" s="154"/>
    </row>
    <row r="49" spans="1:15" s="65" customFormat="1">
      <c r="A49" s="4" t="s">
        <v>1059</v>
      </c>
      <c r="B49" s="55">
        <v>1968</v>
      </c>
      <c r="C49" s="5">
        <v>2.5</v>
      </c>
      <c r="D49" s="52">
        <f>Итоговая!D55</f>
        <v>0.62</v>
      </c>
      <c r="E49" s="170">
        <f>Итоговая!J55</f>
        <v>2.0049999999999999</v>
      </c>
      <c r="F49" s="171"/>
      <c r="G49" s="50"/>
      <c r="H49" s="50"/>
      <c r="I49" s="4"/>
      <c r="J49" s="51" t="s">
        <v>153</v>
      </c>
      <c r="K49" s="51"/>
      <c r="L49" s="50"/>
      <c r="M49" s="184"/>
      <c r="N49" s="153"/>
      <c r="O49" s="154"/>
    </row>
    <row r="50" spans="1:15">
      <c r="A50" s="4" t="s">
        <v>1060</v>
      </c>
      <c r="B50" s="55">
        <v>1977</v>
      </c>
      <c r="C50" s="5">
        <v>2.5</v>
      </c>
      <c r="D50" s="52">
        <f>Итоговая!D56</f>
        <v>0.222</v>
      </c>
      <c r="E50" s="170">
        <f>Итоговая!J56</f>
        <v>2.403</v>
      </c>
      <c r="F50" s="171"/>
      <c r="G50" s="50"/>
      <c r="H50" s="50"/>
      <c r="I50" s="4"/>
      <c r="J50" s="51" t="s">
        <v>153</v>
      </c>
      <c r="K50" s="51"/>
      <c r="L50" s="50"/>
      <c r="M50" s="184"/>
      <c r="N50" s="153"/>
      <c r="O50" s="154"/>
    </row>
    <row r="51" spans="1:15" ht="21.75" customHeight="1">
      <c r="A51" s="4" t="s">
        <v>1061</v>
      </c>
      <c r="B51" s="55">
        <v>1973</v>
      </c>
      <c r="C51" s="5">
        <v>1.6</v>
      </c>
      <c r="D51" s="52">
        <f>Итоговая!D57</f>
        <v>0.16600000000000001</v>
      </c>
      <c r="E51" s="170">
        <f>Итоговая!J57</f>
        <v>1.5140000000000002</v>
      </c>
      <c r="F51" s="171"/>
      <c r="G51" s="50"/>
      <c r="H51" s="50"/>
      <c r="I51" s="4"/>
      <c r="J51" s="51" t="s">
        <v>153</v>
      </c>
      <c r="K51" s="51"/>
      <c r="L51" s="50"/>
      <c r="M51" s="184"/>
      <c r="N51" s="153"/>
      <c r="O51" s="154"/>
    </row>
    <row r="52" spans="1:15">
      <c r="A52" s="4" t="s">
        <v>1062</v>
      </c>
      <c r="B52" s="55">
        <v>1974</v>
      </c>
      <c r="C52" s="5">
        <v>1</v>
      </c>
      <c r="D52" s="52">
        <f>Итоговая!D58</f>
        <v>6.6000000000000003E-2</v>
      </c>
      <c r="E52" s="170">
        <f>Итоговая!J58</f>
        <v>0.98399999999999999</v>
      </c>
      <c r="F52" s="171"/>
      <c r="G52" s="50"/>
      <c r="H52" s="50"/>
      <c r="I52" s="4"/>
      <c r="J52" s="51" t="s">
        <v>153</v>
      </c>
      <c r="K52" s="51"/>
      <c r="L52" s="50"/>
      <c r="M52" s="184"/>
      <c r="N52" s="153"/>
      <c r="O52" s="154"/>
    </row>
    <row r="53" spans="1:15">
      <c r="A53" s="4" t="s">
        <v>1063</v>
      </c>
      <c r="B53" s="55">
        <v>1974</v>
      </c>
      <c r="C53" s="5">
        <v>2.5</v>
      </c>
      <c r="D53" s="52">
        <f>Итоговая!D59</f>
        <v>0.35299999999999998</v>
      </c>
      <c r="E53" s="170">
        <f>Итоговая!J59</f>
        <v>2.2720000000000002</v>
      </c>
      <c r="F53" s="171"/>
      <c r="G53" s="50"/>
      <c r="H53" s="50"/>
      <c r="I53" s="4"/>
      <c r="J53" s="51" t="s">
        <v>153</v>
      </c>
      <c r="K53" s="51"/>
      <c r="L53" s="50"/>
      <c r="M53" s="184"/>
      <c r="N53" s="153"/>
      <c r="O53" s="154"/>
    </row>
    <row r="54" spans="1:15">
      <c r="A54" s="4" t="s">
        <v>1064</v>
      </c>
      <c r="B54" s="55">
        <v>1975</v>
      </c>
      <c r="C54" s="5">
        <v>1.6</v>
      </c>
      <c r="D54" s="52">
        <f>Итоговая!D60</f>
        <v>0.66600000000000004</v>
      </c>
      <c r="E54" s="170">
        <f>Итоговая!J60</f>
        <v>1.0140000000000002</v>
      </c>
      <c r="F54" s="171"/>
      <c r="G54" s="50"/>
      <c r="H54" s="50"/>
      <c r="I54" s="4"/>
      <c r="J54" s="51" t="s">
        <v>153</v>
      </c>
      <c r="K54" s="51"/>
      <c r="L54" s="50"/>
      <c r="M54" s="184"/>
      <c r="N54" s="153"/>
      <c r="O54" s="154"/>
    </row>
    <row r="55" spans="1:15">
      <c r="A55" s="4" t="s">
        <v>1065</v>
      </c>
      <c r="B55" s="55">
        <v>1989</v>
      </c>
      <c r="C55" s="5">
        <v>1.6</v>
      </c>
      <c r="D55" s="52">
        <f>Итоговая!D61</f>
        <v>0.182</v>
      </c>
      <c r="E55" s="170">
        <f>Итоговая!J61</f>
        <v>1.4980000000000002</v>
      </c>
      <c r="F55" s="171"/>
      <c r="G55" s="50"/>
      <c r="H55" s="50"/>
      <c r="I55" s="4"/>
      <c r="J55" s="51" t="s">
        <v>153</v>
      </c>
      <c r="K55" s="51"/>
      <c r="L55" s="50"/>
      <c r="M55" s="184"/>
      <c r="N55" s="153"/>
      <c r="O55" s="154"/>
    </row>
    <row r="56" spans="1:15">
      <c r="A56" s="4" t="s">
        <v>1066</v>
      </c>
      <c r="B56" s="55">
        <v>1973</v>
      </c>
      <c r="C56" s="5">
        <v>1</v>
      </c>
      <c r="D56" s="52">
        <f>Итоговая!D62</f>
        <v>0.251</v>
      </c>
      <c r="E56" s="170">
        <f>Итоговая!J62</f>
        <v>0.79900000000000004</v>
      </c>
      <c r="F56" s="171"/>
      <c r="G56" s="50"/>
      <c r="H56" s="50"/>
      <c r="I56" s="4"/>
      <c r="J56" s="51" t="s">
        <v>153</v>
      </c>
      <c r="K56" s="51"/>
      <c r="L56" s="50"/>
      <c r="M56" s="184"/>
      <c r="N56" s="153"/>
      <c r="O56" s="154"/>
    </row>
    <row r="57" spans="1:15">
      <c r="A57" s="4" t="s">
        <v>1067</v>
      </c>
      <c r="B57" s="55">
        <v>1974</v>
      </c>
      <c r="C57" s="5">
        <v>0.16</v>
      </c>
      <c r="D57" s="52">
        <f>Итоговая!D63</f>
        <v>7.0000000000000001E-3</v>
      </c>
      <c r="E57" s="170">
        <f>Итоговая!J63</f>
        <v>0.161</v>
      </c>
      <c r="F57" s="171"/>
      <c r="G57" s="50"/>
      <c r="H57" s="50"/>
      <c r="I57" s="4"/>
      <c r="J57" s="51" t="s">
        <v>153</v>
      </c>
      <c r="K57" s="51"/>
      <c r="L57" s="50"/>
      <c r="M57" s="184"/>
      <c r="N57" s="153"/>
      <c r="O57" s="154"/>
    </row>
    <row r="58" spans="1:15">
      <c r="A58" s="4" t="s">
        <v>1068</v>
      </c>
      <c r="B58" s="55">
        <v>1984</v>
      </c>
      <c r="C58" s="5">
        <v>0.16</v>
      </c>
      <c r="D58" s="52">
        <f>Итоговая!D64</f>
        <v>0.01</v>
      </c>
      <c r="E58" s="170">
        <f>Итоговая!J64</f>
        <v>0.158</v>
      </c>
      <c r="F58" s="171"/>
      <c r="G58" s="50"/>
      <c r="H58" s="50"/>
      <c r="I58" s="4"/>
      <c r="J58" s="51" t="s">
        <v>153</v>
      </c>
      <c r="K58" s="51"/>
      <c r="L58" s="50"/>
      <c r="M58" s="184"/>
      <c r="N58" s="153"/>
      <c r="O58" s="154"/>
    </row>
    <row r="59" spans="1:15">
      <c r="A59" s="4" t="s">
        <v>1069</v>
      </c>
      <c r="B59" s="55">
        <v>1983</v>
      </c>
      <c r="C59" s="5">
        <v>0.16</v>
      </c>
      <c r="D59" s="52">
        <f>Итоговая!D65</f>
        <v>6.0000000000000001E-3</v>
      </c>
      <c r="E59" s="170">
        <f>Итоговая!J65</f>
        <v>0.16200000000000001</v>
      </c>
      <c r="F59" s="171"/>
      <c r="G59" s="50"/>
      <c r="H59" s="50"/>
      <c r="I59" s="4"/>
      <c r="J59" s="51" t="s">
        <v>153</v>
      </c>
      <c r="K59" s="51"/>
      <c r="L59" s="50"/>
      <c r="M59" s="184"/>
      <c r="N59" s="153"/>
      <c r="O59" s="154"/>
    </row>
    <row r="60" spans="1:15">
      <c r="A60" s="4" t="s">
        <v>1070</v>
      </c>
      <c r="B60" s="55">
        <v>1992</v>
      </c>
      <c r="C60" s="5">
        <v>1.6</v>
      </c>
      <c r="D60" s="52">
        <f>Итоговая!D66</f>
        <v>0.13300000000000001</v>
      </c>
      <c r="E60" s="170">
        <f>Итоговая!J66</f>
        <v>1.5470000000000002</v>
      </c>
      <c r="F60" s="171"/>
      <c r="G60" s="50"/>
      <c r="H60" s="50"/>
      <c r="I60" s="4"/>
      <c r="J60" s="51" t="s">
        <v>153</v>
      </c>
      <c r="K60" s="51"/>
      <c r="L60" s="50"/>
      <c r="M60" s="184"/>
      <c r="N60" s="153"/>
      <c r="O60" s="154"/>
    </row>
    <row r="61" spans="1:15">
      <c r="A61" s="4" t="s">
        <v>1071</v>
      </c>
      <c r="B61" s="55">
        <v>1980</v>
      </c>
      <c r="C61" s="5">
        <v>1.6</v>
      </c>
      <c r="D61" s="52">
        <f>Итоговая!D67</f>
        <v>0.154</v>
      </c>
      <c r="E61" s="170">
        <f>Итоговая!J67</f>
        <v>1.5260000000000002</v>
      </c>
      <c r="F61" s="171"/>
      <c r="G61" s="50"/>
      <c r="H61" s="50"/>
      <c r="I61" s="4"/>
      <c r="J61" s="51" t="s">
        <v>153</v>
      </c>
      <c r="K61" s="51"/>
      <c r="L61" s="50"/>
      <c r="M61" s="184"/>
      <c r="N61" s="153"/>
      <c r="O61" s="154"/>
    </row>
    <row r="62" spans="1:15">
      <c r="A62" s="4" t="s">
        <v>1072</v>
      </c>
      <c r="B62" s="55">
        <v>1964</v>
      </c>
      <c r="C62" s="5">
        <v>1.6</v>
      </c>
      <c r="D62" s="52">
        <f>Итоговая!D68</f>
        <v>2.1999999999999999E-2</v>
      </c>
      <c r="E62" s="170">
        <f>Итоговая!J68</f>
        <v>1.6580000000000001</v>
      </c>
      <c r="F62" s="171"/>
      <c r="G62" s="50"/>
      <c r="H62" s="50"/>
      <c r="I62" s="4"/>
      <c r="J62" s="51" t="s">
        <v>153</v>
      </c>
      <c r="K62" s="51"/>
      <c r="L62" s="50"/>
      <c r="M62" s="184"/>
      <c r="N62" s="153"/>
      <c r="O62" s="154"/>
    </row>
    <row r="63" spans="1:15">
      <c r="A63" s="4" t="s">
        <v>1073</v>
      </c>
      <c r="B63" s="55">
        <v>1970</v>
      </c>
      <c r="C63" s="5">
        <v>1.6</v>
      </c>
      <c r="D63" s="52">
        <f>Итоговая!D69</f>
        <v>0.155</v>
      </c>
      <c r="E63" s="170">
        <f>Итоговая!J69</f>
        <v>1.5250000000000001</v>
      </c>
      <c r="F63" s="171"/>
      <c r="G63" s="50"/>
      <c r="H63" s="50"/>
      <c r="I63" s="4"/>
      <c r="J63" s="51" t="s">
        <v>153</v>
      </c>
      <c r="K63" s="51"/>
      <c r="L63" s="50"/>
      <c r="M63" s="184"/>
      <c r="N63" s="153"/>
      <c r="O63" s="154"/>
    </row>
    <row r="64" spans="1:15">
      <c r="A64" s="4" t="s">
        <v>1074</v>
      </c>
      <c r="B64" s="55">
        <v>1970</v>
      </c>
      <c r="C64" s="5">
        <v>1.6</v>
      </c>
      <c r="D64" s="52">
        <f>Итоговая!D70</f>
        <v>0.13300000000000001</v>
      </c>
      <c r="E64" s="170">
        <f>Итоговая!J70</f>
        <v>1.5470000000000002</v>
      </c>
      <c r="F64" s="173"/>
      <c r="G64" s="5"/>
      <c r="H64" s="5"/>
      <c r="I64" s="4"/>
      <c r="J64" s="51" t="s">
        <v>153</v>
      </c>
      <c r="K64" s="51"/>
      <c r="L64" s="5"/>
      <c r="M64" s="186"/>
      <c r="N64" s="153"/>
      <c r="O64" s="154"/>
    </row>
    <row r="65" spans="1:15">
      <c r="A65" s="4" t="s">
        <v>1075</v>
      </c>
      <c r="B65" s="55">
        <v>1991</v>
      </c>
      <c r="C65" s="5">
        <v>1</v>
      </c>
      <c r="D65" s="52">
        <f>Итоговая!D71</f>
        <v>0.14000000000000001</v>
      </c>
      <c r="E65" s="170">
        <f>Итоговая!J71</f>
        <v>0.91</v>
      </c>
      <c r="F65" s="171"/>
      <c r="G65" s="50"/>
      <c r="H65" s="50"/>
      <c r="I65" s="4"/>
      <c r="J65" s="51" t="s">
        <v>153</v>
      </c>
      <c r="K65" s="51"/>
      <c r="L65" s="50"/>
      <c r="M65" s="184"/>
      <c r="N65" s="153"/>
      <c r="O65" s="154"/>
    </row>
    <row r="66" spans="1:15">
      <c r="A66" s="4" t="s">
        <v>1076</v>
      </c>
      <c r="B66" s="55">
        <v>1980</v>
      </c>
      <c r="C66" s="5">
        <v>1.6</v>
      </c>
      <c r="D66" s="52">
        <f>Итоговая!D72</f>
        <v>0.255</v>
      </c>
      <c r="E66" s="170">
        <f>Итоговая!J72</f>
        <v>1.4250000000000003</v>
      </c>
      <c r="F66" s="171"/>
      <c r="G66" s="50"/>
      <c r="H66" s="50"/>
      <c r="I66" s="4"/>
      <c r="J66" s="51" t="s">
        <v>153</v>
      </c>
      <c r="K66" s="51"/>
      <c r="L66" s="50"/>
      <c r="M66" s="184"/>
      <c r="N66" s="153"/>
      <c r="O66" s="154"/>
    </row>
    <row r="67" spans="1:15">
      <c r="A67" s="4" t="s">
        <v>1077</v>
      </c>
      <c r="B67" s="55">
        <v>1980</v>
      </c>
      <c r="C67" s="5">
        <v>1.6</v>
      </c>
      <c r="D67" s="52">
        <f>Итоговая!D73</f>
        <v>0.126</v>
      </c>
      <c r="E67" s="170">
        <f>Итоговая!J73</f>
        <v>1.5540000000000003</v>
      </c>
      <c r="F67" s="171"/>
      <c r="G67" s="50"/>
      <c r="H67" s="50"/>
      <c r="I67" s="4"/>
      <c r="J67" s="51" t="s">
        <v>153</v>
      </c>
      <c r="K67" s="51"/>
      <c r="L67" s="50"/>
      <c r="M67" s="184"/>
      <c r="N67" s="153"/>
      <c r="O67" s="154"/>
    </row>
    <row r="68" spans="1:15">
      <c r="A68" s="4" t="s">
        <v>1078</v>
      </c>
      <c r="B68" s="55">
        <v>1981</v>
      </c>
      <c r="C68" s="5">
        <v>2.5</v>
      </c>
      <c r="D68" s="52">
        <f>Итоговая!D74</f>
        <v>0.53300000000000003</v>
      </c>
      <c r="E68" s="170">
        <f>Итоговая!J74</f>
        <v>2.0920000000000001</v>
      </c>
      <c r="F68" s="171"/>
      <c r="G68" s="50"/>
      <c r="H68" s="50"/>
      <c r="I68" s="4"/>
      <c r="J68" s="51" t="s">
        <v>153</v>
      </c>
      <c r="K68" s="51"/>
      <c r="L68" s="50"/>
      <c r="M68" s="184"/>
      <c r="N68" s="153"/>
      <c r="O68" s="154"/>
    </row>
    <row r="69" spans="1:15">
      <c r="A69" s="4" t="s">
        <v>1079</v>
      </c>
      <c r="B69" s="55">
        <v>1983</v>
      </c>
      <c r="C69" s="5">
        <v>1.6</v>
      </c>
      <c r="D69" s="52">
        <f>Итоговая!D75</f>
        <v>8.7999999999999995E-2</v>
      </c>
      <c r="E69" s="170">
        <f>Итоговая!J75</f>
        <v>1.5920000000000001</v>
      </c>
      <c r="F69" s="171"/>
      <c r="G69" s="50"/>
      <c r="H69" s="50"/>
      <c r="I69" s="4"/>
      <c r="J69" s="51" t="s">
        <v>153</v>
      </c>
      <c r="K69" s="51"/>
      <c r="L69" s="50"/>
      <c r="M69" s="184"/>
      <c r="N69" s="153"/>
      <c r="O69" s="154"/>
    </row>
    <row r="70" spans="1:15">
      <c r="A70" s="4" t="s">
        <v>1080</v>
      </c>
      <c r="B70" s="55">
        <v>1982</v>
      </c>
      <c r="C70" s="5">
        <v>1</v>
      </c>
      <c r="D70" s="52">
        <f>Итоговая!D76</f>
        <v>0.24399999999999999</v>
      </c>
      <c r="E70" s="170">
        <f>Итоговая!J76</f>
        <v>0.80600000000000005</v>
      </c>
      <c r="F70" s="171"/>
      <c r="G70" s="50"/>
      <c r="H70" s="50"/>
      <c r="I70" s="4"/>
      <c r="J70" s="51" t="s">
        <v>153</v>
      </c>
      <c r="K70" s="51"/>
      <c r="L70" s="50"/>
      <c r="M70" s="184"/>
      <c r="N70" s="153"/>
      <c r="O70" s="154"/>
    </row>
    <row r="71" spans="1:15">
      <c r="A71" s="4" t="s">
        <v>1081</v>
      </c>
      <c r="B71" s="55">
        <v>1992</v>
      </c>
      <c r="C71" s="5">
        <v>1.6</v>
      </c>
      <c r="D71" s="52">
        <f>Итоговая!D77</f>
        <v>0.14399999999999999</v>
      </c>
      <c r="E71" s="170">
        <f>Итоговая!J77</f>
        <v>1.5360000000000003</v>
      </c>
      <c r="F71" s="171"/>
      <c r="G71" s="50"/>
      <c r="H71" s="50"/>
      <c r="I71" s="4"/>
      <c r="J71" s="51" t="s">
        <v>153</v>
      </c>
      <c r="K71" s="51"/>
      <c r="L71" s="50"/>
      <c r="M71" s="184"/>
      <c r="N71" s="153"/>
      <c r="O71" s="154"/>
    </row>
    <row r="72" spans="1:15">
      <c r="A72" s="4" t="s">
        <v>1082</v>
      </c>
      <c r="B72" s="55">
        <v>1970</v>
      </c>
      <c r="C72" s="5">
        <v>1.6</v>
      </c>
      <c r="D72" s="52">
        <f>Итоговая!D78</f>
        <v>0.2</v>
      </c>
      <c r="E72" s="170">
        <f>Итоговая!J78</f>
        <v>1.4800000000000002</v>
      </c>
      <c r="F72" s="171"/>
      <c r="G72" s="50"/>
      <c r="H72" s="50"/>
      <c r="I72" s="4"/>
      <c r="J72" s="51" t="s">
        <v>153</v>
      </c>
      <c r="K72" s="51"/>
      <c r="L72" s="50"/>
      <c r="M72" s="184"/>
      <c r="N72" s="153"/>
      <c r="O72" s="154"/>
    </row>
    <row r="73" spans="1:15">
      <c r="A73" s="4" t="s">
        <v>1083</v>
      </c>
      <c r="B73" s="55">
        <v>1960</v>
      </c>
      <c r="C73" s="5">
        <v>1.8</v>
      </c>
      <c r="D73" s="52">
        <f>Итоговая!D79</f>
        <v>0.84399999999999997</v>
      </c>
      <c r="E73" s="170">
        <f>Итоговая!J79</f>
        <v>1.0460000000000003</v>
      </c>
      <c r="F73" s="171"/>
      <c r="G73" s="50"/>
      <c r="H73" s="50"/>
      <c r="I73" s="4"/>
      <c r="J73" s="51" t="s">
        <v>153</v>
      </c>
      <c r="K73" s="51"/>
      <c r="L73" s="50"/>
      <c r="M73" s="184"/>
      <c r="N73" s="153"/>
      <c r="O73" s="154"/>
    </row>
    <row r="74" spans="1:15">
      <c r="A74" s="4" t="s">
        <v>1084</v>
      </c>
      <c r="B74" s="55">
        <v>1982</v>
      </c>
      <c r="C74" s="5">
        <v>1.6</v>
      </c>
      <c r="D74" s="52">
        <f>Итоговая!D80</f>
        <v>0.1</v>
      </c>
      <c r="E74" s="170">
        <f>Итоговая!J80</f>
        <v>1.58</v>
      </c>
      <c r="F74" s="171"/>
      <c r="G74" s="50"/>
      <c r="H74" s="50"/>
      <c r="I74" s="4"/>
      <c r="J74" s="51" t="s">
        <v>153</v>
      </c>
      <c r="K74" s="51"/>
      <c r="L74" s="50"/>
      <c r="M74" s="184"/>
      <c r="N74" s="153"/>
      <c r="O74" s="154"/>
    </row>
    <row r="75" spans="1:15">
      <c r="A75" s="4" t="s">
        <v>1085</v>
      </c>
      <c r="B75" s="55">
        <v>1974</v>
      </c>
      <c r="C75" s="5">
        <v>0.1</v>
      </c>
      <c r="D75" s="52">
        <f>Итоговая!D81</f>
        <v>0.02</v>
      </c>
      <c r="E75" s="170">
        <f>Итоговая!J81</f>
        <v>8.5000000000000006E-2</v>
      </c>
      <c r="F75" s="171"/>
      <c r="G75" s="50"/>
      <c r="H75" s="50"/>
      <c r="I75" s="4"/>
      <c r="J75" s="51" t="s">
        <v>153</v>
      </c>
      <c r="K75" s="51"/>
      <c r="L75" s="50"/>
      <c r="M75" s="184"/>
      <c r="N75" s="153"/>
      <c r="O75" s="154"/>
    </row>
    <row r="76" spans="1:15">
      <c r="A76" s="4" t="s">
        <v>1086</v>
      </c>
      <c r="B76" s="55">
        <v>1988</v>
      </c>
      <c r="C76" s="5">
        <v>10</v>
      </c>
      <c r="D76" s="52">
        <f>Итоговая!D82</f>
        <v>3.2109999999999999</v>
      </c>
      <c r="E76" s="170">
        <f>Итоговая!J82</f>
        <v>7.2889999999999997</v>
      </c>
      <c r="F76" s="171"/>
      <c r="G76" s="50"/>
      <c r="H76" s="50"/>
      <c r="I76" s="4"/>
      <c r="J76" s="51" t="s">
        <v>153</v>
      </c>
      <c r="K76" s="51"/>
      <c r="L76" s="50"/>
      <c r="M76" s="184"/>
      <c r="N76" s="153"/>
      <c r="O76" s="154"/>
    </row>
    <row r="77" spans="1:15">
      <c r="A77" s="4" t="s">
        <v>1087</v>
      </c>
      <c r="B77" s="55">
        <v>1977</v>
      </c>
      <c r="C77" s="5">
        <v>10</v>
      </c>
      <c r="D77" s="52">
        <f>Итоговая!D83</f>
        <v>0.6</v>
      </c>
      <c r="E77" s="170">
        <f>Итоговая!J83</f>
        <v>9.9</v>
      </c>
      <c r="F77" s="171"/>
      <c r="G77" s="50"/>
      <c r="H77" s="50"/>
      <c r="I77" s="4"/>
      <c r="J77" s="51" t="s">
        <v>153</v>
      </c>
      <c r="K77" s="51"/>
      <c r="L77" s="50"/>
      <c r="M77" s="184"/>
      <c r="N77" s="153"/>
      <c r="O77" s="154"/>
    </row>
    <row r="78" spans="1:15">
      <c r="A78" s="4" t="s">
        <v>1088</v>
      </c>
      <c r="B78" s="55">
        <v>1990</v>
      </c>
      <c r="C78" s="5">
        <v>6.3</v>
      </c>
      <c r="D78" s="52">
        <f>Итоговая!D84</f>
        <v>0.56000000000000005</v>
      </c>
      <c r="E78" s="170">
        <f>Итоговая!J84</f>
        <v>6.0549999999999997</v>
      </c>
      <c r="F78" s="171"/>
      <c r="G78" s="50"/>
      <c r="H78" s="50"/>
      <c r="I78" s="4"/>
      <c r="J78" s="51" t="s">
        <v>153</v>
      </c>
      <c r="K78" s="51"/>
      <c r="L78" s="50"/>
      <c r="M78" s="184"/>
      <c r="N78" s="153"/>
      <c r="O78" s="154"/>
    </row>
    <row r="79" spans="1:15">
      <c r="A79" s="4" t="s">
        <v>1089</v>
      </c>
      <c r="B79" s="55">
        <v>1989</v>
      </c>
      <c r="C79" s="5">
        <v>6.3</v>
      </c>
      <c r="D79" s="52">
        <f>Итоговая!D85</f>
        <v>0.14599999999999999</v>
      </c>
      <c r="E79" s="170">
        <f>Итоговая!J85</f>
        <v>6.4690000000000003</v>
      </c>
      <c r="F79" s="171"/>
      <c r="G79" s="50"/>
      <c r="H79" s="50"/>
      <c r="I79" s="4"/>
      <c r="J79" s="51" t="s">
        <v>153</v>
      </c>
      <c r="K79" s="51"/>
      <c r="L79" s="50"/>
      <c r="M79" s="184"/>
      <c r="N79" s="153"/>
      <c r="O79" s="154"/>
    </row>
    <row r="80" spans="1:15">
      <c r="A80" s="4" t="s">
        <v>1090</v>
      </c>
      <c r="B80" s="55">
        <v>1988</v>
      </c>
      <c r="C80" s="5">
        <v>1.6</v>
      </c>
      <c r="D80" s="52">
        <f>Итоговая!D86</f>
        <v>0.46300000000000002</v>
      </c>
      <c r="E80" s="170">
        <f>Итоговая!J86</f>
        <v>1.2170000000000001</v>
      </c>
      <c r="F80" s="171"/>
      <c r="G80" s="50"/>
      <c r="H80" s="50"/>
      <c r="I80" s="4"/>
      <c r="J80" s="51" t="s">
        <v>153</v>
      </c>
      <c r="K80" s="51"/>
      <c r="L80" s="50"/>
      <c r="M80" s="184"/>
      <c r="N80" s="153"/>
      <c r="O80" s="154"/>
    </row>
    <row r="81" spans="1:15" ht="15.75" customHeight="1">
      <c r="A81" s="4" t="s">
        <v>1091</v>
      </c>
      <c r="B81" s="55">
        <v>1967</v>
      </c>
      <c r="C81" s="5">
        <v>2.5</v>
      </c>
      <c r="D81" s="52">
        <f>Итоговая!D87</f>
        <v>0.13300000000000001</v>
      </c>
      <c r="E81" s="170">
        <f>Итоговая!J87</f>
        <v>2.492</v>
      </c>
      <c r="F81" s="171"/>
      <c r="G81" s="50"/>
      <c r="H81" s="50"/>
      <c r="I81" s="4"/>
      <c r="J81" s="51" t="s">
        <v>153</v>
      </c>
      <c r="K81" s="51"/>
      <c r="L81" s="50"/>
      <c r="M81" s="184"/>
      <c r="N81" s="153"/>
      <c r="O81" s="154"/>
    </row>
    <row r="82" spans="1:15">
      <c r="A82" s="4" t="s">
        <v>1092</v>
      </c>
      <c r="B82" s="55">
        <v>1977</v>
      </c>
      <c r="C82" s="5">
        <v>1.6</v>
      </c>
      <c r="D82" s="52">
        <f>Итоговая!D88</f>
        <v>0.222</v>
      </c>
      <c r="E82" s="170">
        <f>Итоговая!J88</f>
        <v>1.4580000000000002</v>
      </c>
      <c r="F82" s="171"/>
      <c r="G82" s="50"/>
      <c r="H82" s="50"/>
      <c r="I82" s="4"/>
      <c r="J82" s="51" t="s">
        <v>153</v>
      </c>
      <c r="K82" s="51"/>
      <c r="L82" s="50"/>
      <c r="M82" s="184"/>
      <c r="N82" s="153"/>
      <c r="O82" s="154"/>
    </row>
    <row r="83" spans="1:15">
      <c r="A83" s="4" t="s">
        <v>1103</v>
      </c>
      <c r="B83" s="55">
        <v>1969</v>
      </c>
      <c r="C83" s="5">
        <v>2.5</v>
      </c>
      <c r="D83" s="52">
        <f>Итоговая!D89</f>
        <v>0.13300000000000001</v>
      </c>
      <c r="E83" s="170">
        <f>Итоговая!J89</f>
        <v>2.492</v>
      </c>
      <c r="F83" s="171"/>
      <c r="G83" s="50"/>
      <c r="H83" s="50"/>
      <c r="I83" s="4"/>
      <c r="J83" s="51" t="s">
        <v>153</v>
      </c>
      <c r="K83" s="51"/>
      <c r="L83" s="50"/>
      <c r="M83" s="184"/>
      <c r="N83" s="153"/>
      <c r="O83" s="154"/>
    </row>
    <row r="84" spans="1:15">
      <c r="A84" s="4" t="s">
        <v>1093</v>
      </c>
      <c r="B84" s="55">
        <v>1992</v>
      </c>
      <c r="C84" s="146">
        <v>4</v>
      </c>
      <c r="D84" s="52">
        <f>Итоговая!D90</f>
        <v>0.26600000000000001</v>
      </c>
      <c r="E84" s="170">
        <f>Итоговая!J90</f>
        <v>3.9340000000000002</v>
      </c>
      <c r="F84" s="171"/>
      <c r="G84" s="50"/>
      <c r="H84" s="50"/>
      <c r="I84" s="4"/>
      <c r="J84" s="51" t="s">
        <v>153</v>
      </c>
      <c r="K84" s="51"/>
      <c r="L84" s="50"/>
      <c r="M84" s="184"/>
      <c r="N84" s="153"/>
      <c r="O84" s="154"/>
    </row>
    <row r="85" spans="1:15">
      <c r="A85" s="4" t="s">
        <v>1104</v>
      </c>
      <c r="B85" s="55">
        <v>1974</v>
      </c>
      <c r="C85" s="5">
        <v>1.6</v>
      </c>
      <c r="D85" s="52">
        <f>Итоговая!D91</f>
        <v>0.17100000000000001</v>
      </c>
      <c r="E85" s="170">
        <f>Итоговая!J91</f>
        <v>1.5090000000000001</v>
      </c>
      <c r="F85" s="171"/>
      <c r="G85" s="50"/>
      <c r="H85" s="50"/>
      <c r="I85" s="4"/>
      <c r="J85" s="51" t="s">
        <v>153</v>
      </c>
      <c r="K85" s="51"/>
      <c r="L85" s="50"/>
      <c r="M85" s="184"/>
      <c r="N85" s="153"/>
      <c r="O85" s="154"/>
    </row>
    <row r="86" spans="1:15">
      <c r="A86" s="4" t="s">
        <v>1094</v>
      </c>
      <c r="B86" s="55">
        <v>1977</v>
      </c>
      <c r="C86" s="5">
        <v>1.6</v>
      </c>
      <c r="D86" s="52">
        <f>Итоговая!D92</f>
        <v>0.7</v>
      </c>
      <c r="E86" s="170">
        <f>Итоговая!J92</f>
        <v>0.9800000000000002</v>
      </c>
      <c r="F86" s="171"/>
      <c r="G86" s="50"/>
      <c r="H86" s="50"/>
      <c r="I86" s="4"/>
      <c r="J86" s="51" t="s">
        <v>153</v>
      </c>
      <c r="K86" s="51"/>
      <c r="L86" s="50"/>
      <c r="M86" s="184"/>
      <c r="N86" s="153"/>
      <c r="O86" s="154"/>
    </row>
    <row r="87" spans="1:15">
      <c r="A87" s="4" t="s">
        <v>1095</v>
      </c>
      <c r="B87" s="55">
        <v>1977</v>
      </c>
      <c r="C87" s="146">
        <v>1</v>
      </c>
      <c r="D87" s="52">
        <f>Итоговая!D93</f>
        <v>0.53300000000000003</v>
      </c>
      <c r="E87" s="170">
        <f>Итоговая!J93</f>
        <v>0.51700000000000002</v>
      </c>
      <c r="F87" s="171"/>
      <c r="G87" s="50"/>
      <c r="H87" s="50"/>
      <c r="I87" s="4"/>
      <c r="J87" s="51" t="s">
        <v>153</v>
      </c>
      <c r="K87" s="51"/>
      <c r="L87" s="50"/>
      <c r="M87" s="184"/>
      <c r="N87" s="153"/>
      <c r="O87" s="154"/>
    </row>
    <row r="88" spans="1:15">
      <c r="A88" s="4" t="s">
        <v>1096</v>
      </c>
      <c r="B88" s="55">
        <v>1981</v>
      </c>
      <c r="C88" s="5">
        <v>1.6</v>
      </c>
      <c r="D88" s="52">
        <f>Итоговая!D94</f>
        <v>0.33300000000000002</v>
      </c>
      <c r="E88" s="170">
        <f>Итоговая!J94</f>
        <v>1.3470000000000002</v>
      </c>
      <c r="F88" s="171"/>
      <c r="G88" s="50"/>
      <c r="H88" s="50"/>
      <c r="I88" s="4"/>
      <c r="J88" s="51" t="s">
        <v>153</v>
      </c>
      <c r="K88" s="51"/>
      <c r="L88" s="50"/>
      <c r="M88" s="184"/>
      <c r="N88" s="153"/>
      <c r="O88" s="154"/>
    </row>
    <row r="89" spans="1:15" s="65" customFormat="1">
      <c r="A89" s="4" t="s">
        <v>1097</v>
      </c>
      <c r="B89" s="55">
        <v>1978</v>
      </c>
      <c r="C89" s="5">
        <v>1.6</v>
      </c>
      <c r="D89" s="52">
        <f>Итоговая!D95</f>
        <v>0.33300000000000002</v>
      </c>
      <c r="E89" s="170">
        <f>Итоговая!J95</f>
        <v>1.3470000000000002</v>
      </c>
      <c r="F89" s="171"/>
      <c r="G89" s="50"/>
      <c r="H89" s="50"/>
      <c r="I89" s="4"/>
      <c r="J89" s="51" t="s">
        <v>153</v>
      </c>
      <c r="K89" s="51"/>
      <c r="L89" s="50"/>
      <c r="M89" s="184"/>
      <c r="N89" s="153"/>
      <c r="O89" s="154"/>
    </row>
    <row r="90" spans="1:15" ht="15" customHeight="1">
      <c r="A90" s="4" t="s">
        <v>1098</v>
      </c>
      <c r="B90" s="55">
        <v>1980</v>
      </c>
      <c r="C90" s="5">
        <v>1.6</v>
      </c>
      <c r="D90" s="52">
        <f>Итоговая!D96</f>
        <v>0.6</v>
      </c>
      <c r="E90" s="170">
        <f>Итоговая!J96</f>
        <v>1.08</v>
      </c>
      <c r="F90" s="171"/>
      <c r="G90" s="50"/>
      <c r="H90" s="50"/>
      <c r="I90" s="4"/>
      <c r="J90" s="51" t="s">
        <v>153</v>
      </c>
      <c r="K90" s="51"/>
      <c r="L90" s="50"/>
      <c r="M90" s="184"/>
      <c r="N90" s="153"/>
      <c r="O90" s="154"/>
    </row>
    <row r="91" spans="1:15" ht="15" customHeight="1">
      <c r="A91" s="4" t="s">
        <v>1099</v>
      </c>
      <c r="B91" s="55">
        <v>1979</v>
      </c>
      <c r="C91" s="5">
        <v>2.5</v>
      </c>
      <c r="D91" s="52">
        <f>Итоговая!D97</f>
        <v>0</v>
      </c>
      <c r="E91" s="170">
        <f>Итоговая!J97</f>
        <v>2.625</v>
      </c>
      <c r="F91" s="171"/>
      <c r="G91" s="50"/>
      <c r="H91" s="50"/>
      <c r="I91" s="4"/>
      <c r="J91" s="51" t="s">
        <v>153</v>
      </c>
      <c r="K91" s="51"/>
      <c r="L91" s="50"/>
      <c r="M91" s="184"/>
      <c r="N91" s="153"/>
      <c r="O91" s="154"/>
    </row>
    <row r="92" spans="1:15">
      <c r="A92" s="4" t="s">
        <v>1100</v>
      </c>
      <c r="B92" s="55">
        <v>1979</v>
      </c>
      <c r="C92" s="5">
        <v>1.6</v>
      </c>
      <c r="D92" s="52">
        <f>Итоговая!D98</f>
        <v>0</v>
      </c>
      <c r="E92" s="170">
        <f>Итоговая!J98</f>
        <v>1.6800000000000002</v>
      </c>
      <c r="F92" s="173"/>
      <c r="G92" s="5"/>
      <c r="H92" s="5"/>
      <c r="I92" s="4"/>
      <c r="J92" s="51" t="s">
        <v>153</v>
      </c>
      <c r="K92" s="51"/>
      <c r="L92" s="5"/>
      <c r="M92" s="186"/>
      <c r="N92" s="153"/>
      <c r="O92" s="154"/>
    </row>
    <row r="93" spans="1:15">
      <c r="A93" s="151" t="s">
        <v>1101</v>
      </c>
      <c r="B93" s="55">
        <v>1979</v>
      </c>
      <c r="C93" s="5">
        <v>3.2</v>
      </c>
      <c r="D93" s="52">
        <f>Итоговая!D99</f>
        <v>0</v>
      </c>
      <c r="E93" s="170">
        <f>Итоговая!J99</f>
        <v>3.3600000000000003</v>
      </c>
      <c r="F93" s="180"/>
      <c r="G93" s="180"/>
      <c r="H93" s="180"/>
      <c r="I93" s="189"/>
      <c r="J93" s="51" t="s">
        <v>153</v>
      </c>
      <c r="N93" s="47"/>
      <c r="O93" s="47"/>
    </row>
    <row r="94" spans="1:15" ht="30">
      <c r="A94" s="183" t="s">
        <v>83</v>
      </c>
      <c r="B94" s="56" t="s">
        <v>912</v>
      </c>
      <c r="C94" s="42" t="s">
        <v>4</v>
      </c>
      <c r="D94" s="52">
        <f>Итоговая!D101</f>
        <v>26.43</v>
      </c>
      <c r="E94" s="321">
        <f>Итоговая!J101</f>
        <v>3.8200000000000003</v>
      </c>
      <c r="F94" s="180"/>
      <c r="G94" s="180"/>
      <c r="H94" s="180"/>
      <c r="I94" s="179" t="s">
        <v>1115</v>
      </c>
      <c r="J94" s="143" t="s">
        <v>1043</v>
      </c>
      <c r="K94" s="51"/>
      <c r="L94" s="180"/>
      <c r="M94" s="180"/>
    </row>
    <row r="95" spans="1:15" ht="30">
      <c r="A95" s="142" t="s">
        <v>84</v>
      </c>
      <c r="B95" s="56" t="s">
        <v>913</v>
      </c>
      <c r="C95" s="42" t="s">
        <v>146</v>
      </c>
      <c r="D95" s="52">
        <f>Итоговая!D102</f>
        <v>20.75</v>
      </c>
      <c r="E95" s="321">
        <f>Итоговая!J102</f>
        <v>0.55000000000000071</v>
      </c>
      <c r="F95" s="174"/>
      <c r="G95" s="174"/>
      <c r="H95" s="174"/>
      <c r="I95" s="195" t="s">
        <v>1118</v>
      </c>
      <c r="J95" s="143" t="s">
        <v>1043</v>
      </c>
      <c r="K95" s="51"/>
      <c r="L95" s="50"/>
      <c r="M95" s="50"/>
    </row>
    <row r="96" spans="1:15">
      <c r="A96" s="4" t="s">
        <v>85</v>
      </c>
      <c r="B96" s="50">
        <v>2013</v>
      </c>
      <c r="C96" s="5" t="s">
        <v>11</v>
      </c>
      <c r="D96" s="52">
        <f>Итоговая!D103</f>
        <v>18.3</v>
      </c>
      <c r="E96" s="321">
        <f>Итоговая!J103</f>
        <v>23.7</v>
      </c>
      <c r="F96" s="174"/>
      <c r="G96" s="174"/>
      <c r="H96" s="174"/>
      <c r="I96" s="50"/>
      <c r="J96" s="51" t="s">
        <v>153</v>
      </c>
      <c r="K96" s="51"/>
      <c r="L96" s="50"/>
      <c r="M96" s="50"/>
    </row>
    <row r="97" spans="1:13" ht="30">
      <c r="A97" s="142" t="s">
        <v>86</v>
      </c>
      <c r="B97" s="56" t="s">
        <v>147</v>
      </c>
      <c r="C97" s="42" t="s">
        <v>12</v>
      </c>
      <c r="D97" s="52">
        <f>Итоговая!D104</f>
        <v>15.2</v>
      </c>
      <c r="E97" s="321">
        <f>Итоговая!J104</f>
        <v>3.6000000000000014</v>
      </c>
      <c r="F97" s="174"/>
      <c r="G97" s="174"/>
      <c r="H97" s="174"/>
      <c r="I97" s="179" t="s">
        <v>1116</v>
      </c>
      <c r="J97" s="143" t="s">
        <v>1043</v>
      </c>
      <c r="K97" s="51"/>
      <c r="L97" s="5"/>
      <c r="M97" s="5"/>
    </row>
    <row r="98" spans="1:13" ht="63.75">
      <c r="A98" s="142" t="s">
        <v>87</v>
      </c>
      <c r="B98" s="56">
        <v>1979</v>
      </c>
      <c r="C98" s="42" t="s">
        <v>12</v>
      </c>
      <c r="D98" s="52">
        <f>Итоговая!D105</f>
        <v>22.6</v>
      </c>
      <c r="E98" s="321">
        <f>Итоговая!J105</f>
        <v>0.19999999999999929</v>
      </c>
      <c r="F98" s="174"/>
      <c r="G98" s="174"/>
      <c r="H98" s="174"/>
      <c r="I98" s="177" t="s">
        <v>179</v>
      </c>
      <c r="J98" s="143" t="s">
        <v>1043</v>
      </c>
      <c r="K98" s="51"/>
      <c r="L98" s="50"/>
      <c r="M98" s="50"/>
    </row>
    <row r="99" spans="1:13" ht="38.25">
      <c r="A99" s="4" t="s">
        <v>88</v>
      </c>
      <c r="B99" s="50">
        <v>1966</v>
      </c>
      <c r="C99" s="5" t="s">
        <v>12</v>
      </c>
      <c r="D99" s="52">
        <f>Итоговая!D106</f>
        <v>10.332000000000001</v>
      </c>
      <c r="E99" s="321">
        <f>Итоговая!J106</f>
        <v>6.468</v>
      </c>
      <c r="F99" s="42"/>
      <c r="G99" s="42"/>
      <c r="H99" s="42"/>
      <c r="I99" s="179" t="s">
        <v>187</v>
      </c>
      <c r="J99" s="178" t="s">
        <v>1114</v>
      </c>
      <c r="K99" s="51"/>
      <c r="L99" s="50"/>
      <c r="M99" s="50"/>
    </row>
    <row r="100" spans="1:13">
      <c r="A100" s="4" t="s">
        <v>89</v>
      </c>
      <c r="B100" s="50" t="s">
        <v>148</v>
      </c>
      <c r="C100" s="5" t="s">
        <v>12</v>
      </c>
      <c r="D100" s="52">
        <f>Итоговая!D107</f>
        <v>8</v>
      </c>
      <c r="E100" s="170">
        <f>Итоговая!J107</f>
        <v>8.8000000000000007</v>
      </c>
      <c r="F100" s="42"/>
      <c r="G100" s="42"/>
      <c r="H100" s="42"/>
      <c r="I100" s="179"/>
      <c r="J100" s="51" t="s">
        <v>153</v>
      </c>
      <c r="K100" s="51"/>
      <c r="L100" s="5"/>
      <c r="M100" s="5"/>
    </row>
    <row r="101" spans="1:13">
      <c r="A101" s="4" t="s">
        <v>90</v>
      </c>
      <c r="B101" s="50" t="s">
        <v>914</v>
      </c>
      <c r="C101" s="5" t="s">
        <v>12</v>
      </c>
      <c r="D101" s="52">
        <f>Итоговая!D108</f>
        <v>9.18</v>
      </c>
      <c r="E101" s="170">
        <f>Итоговая!J108</f>
        <v>7.620000000000001</v>
      </c>
      <c r="F101" s="174"/>
      <c r="G101" s="174"/>
      <c r="H101" s="174"/>
      <c r="I101" s="4"/>
      <c r="J101" s="51" t="s">
        <v>153</v>
      </c>
      <c r="K101" s="51"/>
      <c r="L101" s="50"/>
      <c r="M101" s="50"/>
    </row>
    <row r="102" spans="1:13" ht="29.25" customHeight="1">
      <c r="A102" s="4" t="s">
        <v>91</v>
      </c>
      <c r="B102" s="50" t="s">
        <v>915</v>
      </c>
      <c r="C102" s="5" t="s">
        <v>1106</v>
      </c>
      <c r="D102" s="52">
        <f>Итоговая!D109</f>
        <v>3.0489999999999999</v>
      </c>
      <c r="E102" s="170">
        <f>Итоговая!J109</f>
        <v>4.8260000000000005</v>
      </c>
      <c r="F102" s="174"/>
      <c r="G102" s="174"/>
      <c r="H102" s="174"/>
      <c r="I102" s="4"/>
      <c r="J102" s="51" t="s">
        <v>153</v>
      </c>
      <c r="K102" s="51"/>
      <c r="L102" s="50"/>
      <c r="M102" s="50"/>
    </row>
    <row r="103" spans="1:13">
      <c r="A103" s="4" t="s">
        <v>92</v>
      </c>
      <c r="B103" s="50" t="s">
        <v>916</v>
      </c>
      <c r="C103" s="5" t="s">
        <v>13</v>
      </c>
      <c r="D103" s="52">
        <f>Итоговая!D110</f>
        <v>2.9830000000000001</v>
      </c>
      <c r="E103" s="170">
        <f>Итоговая!J110</f>
        <v>7.5169999999999995</v>
      </c>
      <c r="F103" s="174"/>
      <c r="G103" s="174"/>
      <c r="H103" s="174"/>
      <c r="I103" s="4"/>
      <c r="J103" s="51" t="s">
        <v>153</v>
      </c>
      <c r="K103" s="51"/>
      <c r="L103" s="5"/>
      <c r="M103" s="5"/>
    </row>
    <row r="104" spans="1:13">
      <c r="A104" s="4" t="s">
        <v>93</v>
      </c>
      <c r="B104" s="50">
        <v>1978</v>
      </c>
      <c r="C104" s="5" t="s">
        <v>15</v>
      </c>
      <c r="D104" s="52">
        <f>Итоговая!D111</f>
        <v>0.66</v>
      </c>
      <c r="E104" s="170">
        <f>Итоговая!J111</f>
        <v>1.9649999999999999</v>
      </c>
      <c r="F104" s="174"/>
      <c r="G104" s="174"/>
      <c r="H104" s="174"/>
      <c r="I104" s="4"/>
      <c r="J104" s="51" t="s">
        <v>153</v>
      </c>
      <c r="K104" s="51"/>
      <c r="L104" s="50"/>
      <c r="M104" s="50"/>
    </row>
    <row r="105" spans="1:13">
      <c r="A105" s="4" t="s">
        <v>94</v>
      </c>
      <c r="B105" s="50" t="s">
        <v>917</v>
      </c>
      <c r="C105" s="5" t="s">
        <v>13</v>
      </c>
      <c r="D105" s="52">
        <f>Итоговая!D112</f>
        <v>1.534</v>
      </c>
      <c r="E105" s="170">
        <f>Итоговая!J112</f>
        <v>8.9659999999999993</v>
      </c>
      <c r="F105" s="174"/>
      <c r="G105" s="174"/>
      <c r="H105" s="174"/>
      <c r="I105" s="4"/>
      <c r="J105" s="51" t="s">
        <v>153</v>
      </c>
      <c r="K105" s="51"/>
      <c r="L105" s="5"/>
      <c r="M105" s="5"/>
    </row>
    <row r="106" spans="1:13" ht="15.75">
      <c r="A106" s="4" t="s">
        <v>95</v>
      </c>
      <c r="B106" s="50" t="s">
        <v>149</v>
      </c>
      <c r="C106" s="5" t="s">
        <v>139</v>
      </c>
      <c r="D106" s="52">
        <f>Итоговая!D113</f>
        <v>4.1680000000000001</v>
      </c>
      <c r="E106" s="170">
        <f>Итоговая!J113</f>
        <v>2.4470000000000001</v>
      </c>
      <c r="F106" s="174"/>
      <c r="G106" s="174"/>
      <c r="H106" s="174"/>
      <c r="I106" s="177"/>
      <c r="J106" s="327" t="s">
        <v>153</v>
      </c>
      <c r="K106" s="51"/>
      <c r="L106" s="50"/>
      <c r="M106" s="50"/>
    </row>
    <row r="107" spans="1:13">
      <c r="A107" s="4" t="s">
        <v>96</v>
      </c>
      <c r="B107" s="50" t="s">
        <v>918</v>
      </c>
      <c r="C107" s="5" t="s">
        <v>16</v>
      </c>
      <c r="D107" s="52">
        <f>Итоговая!D114</f>
        <v>0.61199999999999999</v>
      </c>
      <c r="E107" s="170">
        <f>Итоговая!J114</f>
        <v>6.0030000000000001</v>
      </c>
      <c r="F107" s="174"/>
      <c r="G107" s="174"/>
      <c r="H107" s="174"/>
      <c r="I107" s="4"/>
      <c r="J107" s="51" t="s">
        <v>153</v>
      </c>
      <c r="K107" s="51"/>
      <c r="L107" s="50"/>
      <c r="M107" s="50"/>
    </row>
    <row r="108" spans="1:13">
      <c r="A108" s="4" t="s">
        <v>97</v>
      </c>
      <c r="B108" s="50" t="s">
        <v>919</v>
      </c>
      <c r="C108" s="5" t="s">
        <v>15</v>
      </c>
      <c r="D108" s="52">
        <f>Итоговая!D115</f>
        <v>1.26</v>
      </c>
      <c r="E108" s="170">
        <f>Итоговая!J115</f>
        <v>1.365</v>
      </c>
      <c r="F108" s="174"/>
      <c r="G108" s="174"/>
      <c r="H108" s="174"/>
      <c r="I108" s="4"/>
      <c r="J108" s="51" t="s">
        <v>153</v>
      </c>
      <c r="K108" s="51"/>
      <c r="L108" s="5"/>
      <c r="M108" s="5"/>
    </row>
    <row r="109" spans="1:13">
      <c r="A109" s="4" t="s">
        <v>98</v>
      </c>
      <c r="B109" s="50">
        <v>1968</v>
      </c>
      <c r="C109" s="5" t="s">
        <v>13</v>
      </c>
      <c r="D109" s="52">
        <f>Итоговая!D116</f>
        <v>1.91</v>
      </c>
      <c r="E109" s="170">
        <f>Итоговая!J116</f>
        <v>8.59</v>
      </c>
      <c r="F109" s="174"/>
      <c r="G109" s="174"/>
      <c r="H109" s="174"/>
      <c r="I109" s="4"/>
      <c r="J109" s="51" t="s">
        <v>153</v>
      </c>
      <c r="K109" s="51"/>
      <c r="L109" s="50"/>
      <c r="M109" s="50"/>
    </row>
    <row r="110" spans="1:13">
      <c r="A110" s="4" t="s">
        <v>99</v>
      </c>
      <c r="B110" s="50" t="s">
        <v>920</v>
      </c>
      <c r="C110" s="5" t="s">
        <v>11</v>
      </c>
      <c r="D110" s="52">
        <f>Итоговая!D117</f>
        <v>2.746</v>
      </c>
      <c r="E110" s="170">
        <f>Итоговая!J117</f>
        <v>39.253999999999998</v>
      </c>
      <c r="F110" s="174"/>
      <c r="G110" s="174"/>
      <c r="H110" s="174"/>
      <c r="I110" s="4"/>
      <c r="J110" s="51" t="s">
        <v>153</v>
      </c>
      <c r="K110" s="51"/>
      <c r="L110" s="50"/>
      <c r="M110" s="50"/>
    </row>
    <row r="111" spans="1:13">
      <c r="A111" s="4" t="s">
        <v>100</v>
      </c>
      <c r="B111" s="50" t="s">
        <v>956</v>
      </c>
      <c r="C111" s="5" t="s">
        <v>13</v>
      </c>
      <c r="D111" s="52">
        <f>Итоговая!D118</f>
        <v>3.4</v>
      </c>
      <c r="E111" s="170">
        <f>Итоговая!J118</f>
        <v>7.1</v>
      </c>
      <c r="F111" s="174"/>
      <c r="G111" s="174"/>
      <c r="H111" s="174"/>
      <c r="I111" s="4"/>
      <c r="J111" s="51" t="s">
        <v>153</v>
      </c>
      <c r="K111" s="51"/>
      <c r="L111" s="5"/>
      <c r="M111" s="5"/>
    </row>
    <row r="112" spans="1:13">
      <c r="A112" s="4" t="s">
        <v>158</v>
      </c>
      <c r="B112" s="50">
        <v>2012</v>
      </c>
      <c r="C112" s="5" t="s">
        <v>11</v>
      </c>
      <c r="D112" s="52">
        <f>Итоговая!D119</f>
        <v>2.2999999999999998</v>
      </c>
      <c r="E112" s="170">
        <f>Итоговая!J119</f>
        <v>39.700000000000003</v>
      </c>
      <c r="F112" s="174"/>
      <c r="G112" s="174"/>
      <c r="H112" s="174"/>
      <c r="I112" s="4"/>
      <c r="J112" s="51" t="s">
        <v>153</v>
      </c>
      <c r="K112" s="51"/>
      <c r="L112" s="50"/>
      <c r="M112" s="50"/>
    </row>
    <row r="113" spans="1:13">
      <c r="A113" s="4" t="s">
        <v>101</v>
      </c>
      <c r="B113" s="50" t="s">
        <v>921</v>
      </c>
      <c r="C113" s="5" t="s">
        <v>2486</v>
      </c>
      <c r="D113" s="52">
        <f>Итоговая!D120</f>
        <v>2.661</v>
      </c>
      <c r="E113" s="170">
        <f>Итоговая!J120</f>
        <v>1.5390000000000001</v>
      </c>
      <c r="F113" s="174"/>
      <c r="G113" s="174"/>
      <c r="H113" s="174"/>
      <c r="I113" s="4"/>
      <c r="J113" s="51" t="s">
        <v>153</v>
      </c>
      <c r="K113" s="51"/>
      <c r="L113" s="50"/>
      <c r="M113" s="50"/>
    </row>
    <row r="114" spans="1:13">
      <c r="A114" s="4" t="s">
        <v>102</v>
      </c>
      <c r="B114" s="50" t="s">
        <v>922</v>
      </c>
      <c r="C114" s="5" t="s">
        <v>13</v>
      </c>
      <c r="D114" s="52">
        <f>Итоговая!D121</f>
        <v>3.7810000000000001</v>
      </c>
      <c r="E114" s="170">
        <f>Итоговая!J121</f>
        <v>6.7189999999999994</v>
      </c>
      <c r="F114" s="174"/>
      <c r="G114" s="174"/>
      <c r="H114" s="174"/>
      <c r="I114" s="4"/>
      <c r="J114" s="51" t="s">
        <v>153</v>
      </c>
      <c r="K114" s="51"/>
      <c r="L114" s="5"/>
      <c r="M114" s="5"/>
    </row>
    <row r="115" spans="1:13">
      <c r="A115" s="4" t="s">
        <v>103</v>
      </c>
      <c r="B115" s="50" t="s">
        <v>923</v>
      </c>
      <c r="C115" s="5" t="s">
        <v>13</v>
      </c>
      <c r="D115" s="52">
        <f>Итоговая!D122</f>
        <v>3.6</v>
      </c>
      <c r="E115" s="170">
        <f>Итоговая!J122</f>
        <v>6.9</v>
      </c>
      <c r="F115" s="174"/>
      <c r="G115" s="174"/>
      <c r="H115" s="174"/>
      <c r="I115" s="4"/>
      <c r="J115" s="51" t="s">
        <v>153</v>
      </c>
      <c r="K115" s="51"/>
      <c r="L115" s="50"/>
      <c r="M115" s="50"/>
    </row>
    <row r="116" spans="1:13">
      <c r="A116" s="4" t="s">
        <v>104</v>
      </c>
      <c r="B116" s="50" t="s">
        <v>924</v>
      </c>
      <c r="C116" s="5" t="s">
        <v>16</v>
      </c>
      <c r="D116" s="52">
        <f>Итоговая!D123</f>
        <v>2.76</v>
      </c>
      <c r="E116" s="170">
        <f>Итоговая!J123</f>
        <v>3.8550000000000004</v>
      </c>
      <c r="F116" s="174"/>
      <c r="G116" s="174"/>
      <c r="H116" s="174"/>
      <c r="I116" s="4"/>
      <c r="J116" s="51" t="s">
        <v>153</v>
      </c>
      <c r="K116" s="51"/>
      <c r="L116" s="50"/>
      <c r="M116" s="50"/>
    </row>
    <row r="117" spans="1:13">
      <c r="A117" s="4" t="s">
        <v>105</v>
      </c>
      <c r="B117" s="50" t="s">
        <v>925</v>
      </c>
      <c r="C117" s="5" t="s">
        <v>138</v>
      </c>
      <c r="D117" s="52">
        <f>Итоговая!D124</f>
        <v>0.19700000000000001</v>
      </c>
      <c r="E117" s="170">
        <f>Итоговая!J124</f>
        <v>2.4279999999999999</v>
      </c>
      <c r="F117" s="174"/>
      <c r="G117" s="174"/>
      <c r="H117" s="174"/>
      <c r="I117" s="4"/>
      <c r="J117" s="51" t="s">
        <v>153</v>
      </c>
      <c r="K117" s="51"/>
      <c r="L117" s="5"/>
      <c r="M117" s="5"/>
    </row>
    <row r="118" spans="1:13">
      <c r="A118" s="4" t="s">
        <v>106</v>
      </c>
      <c r="B118" s="50" t="s">
        <v>926</v>
      </c>
      <c r="C118" s="5" t="s">
        <v>16</v>
      </c>
      <c r="D118" s="52">
        <f>Итоговая!D125</f>
        <v>1.016</v>
      </c>
      <c r="E118" s="170">
        <f>Итоговая!J125</f>
        <v>5.5990000000000002</v>
      </c>
      <c r="F118" s="174"/>
      <c r="G118" s="174"/>
      <c r="H118" s="174"/>
      <c r="I118" s="4"/>
      <c r="J118" s="51" t="s">
        <v>153</v>
      </c>
      <c r="K118" s="51"/>
      <c r="L118" s="50"/>
      <c r="M118" s="50"/>
    </row>
    <row r="119" spans="1:13">
      <c r="A119" s="4" t="s">
        <v>107</v>
      </c>
      <c r="B119" s="50">
        <v>1973</v>
      </c>
      <c r="C119" s="5" t="s">
        <v>16</v>
      </c>
      <c r="D119" s="52">
        <f>Итоговая!D126</f>
        <v>1.1599999999999999</v>
      </c>
      <c r="E119" s="170">
        <f>Итоговая!J126</f>
        <v>5.4550000000000001</v>
      </c>
      <c r="F119" s="174"/>
      <c r="G119" s="174"/>
      <c r="H119" s="174"/>
      <c r="I119" s="4"/>
      <c r="J119" s="51" t="s">
        <v>153</v>
      </c>
      <c r="K119" s="51"/>
      <c r="L119" s="50"/>
      <c r="M119" s="50"/>
    </row>
    <row r="120" spans="1:13">
      <c r="A120" s="4" t="s">
        <v>108</v>
      </c>
      <c r="B120" s="50" t="s">
        <v>927</v>
      </c>
      <c r="C120" s="5" t="s">
        <v>16</v>
      </c>
      <c r="D120" s="52">
        <f>Итоговая!D127</f>
        <v>2.657</v>
      </c>
      <c r="E120" s="170">
        <f>Итоговая!J127</f>
        <v>3.9580000000000002</v>
      </c>
      <c r="F120" s="174"/>
      <c r="G120" s="174"/>
      <c r="H120" s="174"/>
      <c r="I120" s="4"/>
      <c r="J120" s="51" t="s">
        <v>153</v>
      </c>
      <c r="K120" s="51"/>
      <c r="L120" s="5"/>
      <c r="M120" s="5"/>
    </row>
    <row r="121" spans="1:13">
      <c r="A121" s="4" t="s">
        <v>109</v>
      </c>
      <c r="B121" s="5" t="s">
        <v>928</v>
      </c>
      <c r="C121" s="5" t="s">
        <v>15</v>
      </c>
      <c r="D121" s="52">
        <f>Итоговая!D128</f>
        <v>1.17</v>
      </c>
      <c r="E121" s="170">
        <f>Итоговая!J128</f>
        <v>1.4550000000000001</v>
      </c>
      <c r="F121" s="174"/>
      <c r="G121" s="174"/>
      <c r="H121" s="174"/>
      <c r="I121" s="4"/>
      <c r="J121" s="51" t="s">
        <v>153</v>
      </c>
      <c r="K121" s="51"/>
      <c r="L121" s="50"/>
      <c r="M121" s="50"/>
    </row>
    <row r="122" spans="1:13">
      <c r="A122" s="4" t="s">
        <v>110</v>
      </c>
      <c r="B122" s="50" t="s">
        <v>929</v>
      </c>
      <c r="C122" s="5" t="s">
        <v>141</v>
      </c>
      <c r="D122" s="52">
        <f>Итоговая!D129</f>
        <v>0.52</v>
      </c>
      <c r="E122" s="170">
        <f>Итоговая!J129</f>
        <v>0.53</v>
      </c>
      <c r="F122" s="174"/>
      <c r="G122" s="174"/>
      <c r="H122" s="174"/>
      <c r="I122" s="4"/>
      <c r="J122" s="51" t="s">
        <v>153</v>
      </c>
      <c r="K122" s="51"/>
      <c r="L122" s="50"/>
      <c r="M122" s="50"/>
    </row>
    <row r="123" spans="1:13">
      <c r="A123" s="4" t="s">
        <v>111</v>
      </c>
      <c r="B123" s="50" t="s">
        <v>930</v>
      </c>
      <c r="C123" s="5" t="s">
        <v>15</v>
      </c>
      <c r="D123" s="52">
        <f>Итоговая!D130</f>
        <v>1.371</v>
      </c>
      <c r="E123" s="170">
        <f>Итоговая!J130</f>
        <v>1.254</v>
      </c>
      <c r="F123" s="174"/>
      <c r="G123" s="174"/>
      <c r="H123" s="174"/>
      <c r="I123" s="4"/>
      <c r="J123" s="51" t="s">
        <v>153</v>
      </c>
      <c r="K123" s="51"/>
      <c r="L123" s="5"/>
      <c r="M123" s="5"/>
    </row>
    <row r="124" spans="1:13">
      <c r="A124" s="4" t="s">
        <v>112</v>
      </c>
      <c r="B124" s="50" t="s">
        <v>931</v>
      </c>
      <c r="C124" s="5" t="s">
        <v>13</v>
      </c>
      <c r="D124" s="52">
        <f>Итоговая!D131</f>
        <v>1.9450000000000001</v>
      </c>
      <c r="E124" s="170">
        <f>Итоговая!J131</f>
        <v>8.5549999999999997</v>
      </c>
      <c r="F124" s="174"/>
      <c r="G124" s="174"/>
      <c r="H124" s="174"/>
      <c r="I124" s="4"/>
      <c r="J124" s="51" t="s">
        <v>153</v>
      </c>
      <c r="K124" s="51"/>
      <c r="L124" s="50"/>
      <c r="M124" s="50"/>
    </row>
    <row r="125" spans="1:13">
      <c r="A125" s="4" t="s">
        <v>113</v>
      </c>
      <c r="B125" s="50" t="s">
        <v>916</v>
      </c>
      <c r="C125" s="5" t="s">
        <v>13</v>
      </c>
      <c r="D125" s="52">
        <f>Итоговая!D132</f>
        <v>4.0149999999999997</v>
      </c>
      <c r="E125" s="170">
        <f>Итоговая!J132</f>
        <v>6.4850000000000003</v>
      </c>
      <c r="F125" s="174"/>
      <c r="G125" s="174"/>
      <c r="H125" s="174"/>
      <c r="I125" s="4"/>
      <c r="J125" s="51" t="s">
        <v>153</v>
      </c>
      <c r="K125" s="51"/>
      <c r="L125" s="50"/>
      <c r="M125" s="50"/>
    </row>
    <row r="126" spans="1:13">
      <c r="A126" s="4" t="s">
        <v>114</v>
      </c>
      <c r="B126" s="50" t="s">
        <v>932</v>
      </c>
      <c r="C126" s="5" t="s">
        <v>138</v>
      </c>
      <c r="D126" s="52">
        <f>Итоговая!D133</f>
        <v>1.05</v>
      </c>
      <c r="E126" s="170">
        <f>Итоговая!J133</f>
        <v>1.575</v>
      </c>
      <c r="F126" s="174"/>
      <c r="G126" s="174"/>
      <c r="H126" s="174"/>
      <c r="I126" s="4"/>
      <c r="J126" s="51" t="s">
        <v>153</v>
      </c>
      <c r="K126" s="51"/>
      <c r="L126" s="5"/>
      <c r="M126" s="5"/>
    </row>
    <row r="127" spans="1:13">
      <c r="A127" s="4" t="s">
        <v>115</v>
      </c>
      <c r="B127" s="50" t="s">
        <v>933</v>
      </c>
      <c r="C127" s="5" t="s">
        <v>15</v>
      </c>
      <c r="D127" s="52">
        <f>Итоговая!D134</f>
        <v>0.125</v>
      </c>
      <c r="E127" s="170">
        <f>Итоговая!J134</f>
        <v>2.5</v>
      </c>
      <c r="F127" s="174"/>
      <c r="G127" s="174"/>
      <c r="H127" s="174"/>
      <c r="I127" s="4"/>
      <c r="J127" s="51" t="s">
        <v>153</v>
      </c>
      <c r="K127" s="51"/>
      <c r="L127" s="50"/>
      <c r="M127" s="50"/>
    </row>
    <row r="128" spans="1:13">
      <c r="A128" s="4" t="s">
        <v>116</v>
      </c>
      <c r="B128" s="50" t="s">
        <v>934</v>
      </c>
      <c r="C128" s="5" t="s">
        <v>15</v>
      </c>
      <c r="D128" s="52">
        <f>Итоговая!D135</f>
        <v>0.45500000000000002</v>
      </c>
      <c r="E128" s="170">
        <f>Итоговая!J135</f>
        <v>2.17</v>
      </c>
      <c r="F128" s="174"/>
      <c r="G128" s="174"/>
      <c r="H128" s="174"/>
      <c r="I128" s="4"/>
      <c r="J128" s="51" t="s">
        <v>153</v>
      </c>
      <c r="K128" s="51"/>
      <c r="L128" s="50"/>
      <c r="M128" s="50"/>
    </row>
    <row r="129" spans="1:13">
      <c r="A129" s="4" t="s">
        <v>117</v>
      </c>
      <c r="B129" s="50" t="s">
        <v>148</v>
      </c>
      <c r="C129" s="5" t="s">
        <v>15</v>
      </c>
      <c r="D129" s="52">
        <f>Итоговая!D136</f>
        <v>0.4</v>
      </c>
      <c r="E129" s="170">
        <f>Итоговая!J136</f>
        <v>2.2250000000000001</v>
      </c>
      <c r="F129" s="174"/>
      <c r="G129" s="174"/>
      <c r="H129" s="174"/>
      <c r="I129" s="4"/>
      <c r="J129" s="51" t="s">
        <v>153</v>
      </c>
      <c r="K129" s="51"/>
      <c r="L129" s="5"/>
      <c r="M129" s="5"/>
    </row>
    <row r="130" spans="1:13">
      <c r="A130" s="4" t="s">
        <v>118</v>
      </c>
      <c r="B130" s="50" t="s">
        <v>935</v>
      </c>
      <c r="C130" s="5" t="s">
        <v>13</v>
      </c>
      <c r="D130" s="52">
        <f>Итоговая!D137</f>
        <v>5.1349999999999998</v>
      </c>
      <c r="E130" s="170">
        <f>Итоговая!J137</f>
        <v>5.3650000000000002</v>
      </c>
      <c r="F130" s="174"/>
      <c r="G130" s="174"/>
      <c r="H130" s="174"/>
      <c r="I130" s="4"/>
      <c r="J130" s="51" t="s">
        <v>153</v>
      </c>
      <c r="K130" s="51"/>
      <c r="L130" s="50"/>
      <c r="M130" s="50"/>
    </row>
    <row r="131" spans="1:13">
      <c r="A131" s="4" t="s">
        <v>119</v>
      </c>
      <c r="B131" s="50" t="s">
        <v>936</v>
      </c>
      <c r="C131" s="5" t="s">
        <v>140</v>
      </c>
      <c r="D131" s="52">
        <f>Итоговая!D138</f>
        <v>2.4369999999999998</v>
      </c>
      <c r="E131" s="170">
        <f>Итоговая!J138</f>
        <v>4.1780000000000008</v>
      </c>
      <c r="F131" s="174"/>
      <c r="G131" s="174"/>
      <c r="H131" s="174"/>
      <c r="I131" s="4"/>
      <c r="J131" s="51" t="s">
        <v>153</v>
      </c>
      <c r="K131" s="51"/>
      <c r="L131" s="50"/>
      <c r="M131" s="50"/>
    </row>
    <row r="132" spans="1:13">
      <c r="A132" s="4" t="s">
        <v>120</v>
      </c>
      <c r="B132" s="50" t="s">
        <v>937</v>
      </c>
      <c r="C132" s="5" t="s">
        <v>15</v>
      </c>
      <c r="D132" s="52">
        <f>Итоговая!D139</f>
        <v>0.55000000000000004</v>
      </c>
      <c r="E132" s="170">
        <f>Итоговая!J139</f>
        <v>2.0750000000000002</v>
      </c>
      <c r="F132" s="174"/>
      <c r="G132" s="174"/>
      <c r="H132" s="174"/>
      <c r="I132" s="4"/>
      <c r="J132" s="51" t="s">
        <v>153</v>
      </c>
      <c r="K132" s="51"/>
      <c r="L132" s="5"/>
      <c r="M132" s="5"/>
    </row>
    <row r="133" spans="1:13">
      <c r="A133" s="4" t="s">
        <v>121</v>
      </c>
      <c r="B133" s="50" t="s">
        <v>938</v>
      </c>
      <c r="C133" s="5" t="s">
        <v>15</v>
      </c>
      <c r="D133" s="52">
        <f>Итоговая!D140</f>
        <v>0.56000000000000005</v>
      </c>
      <c r="E133" s="170">
        <f>Итоговая!J140</f>
        <v>2.0649999999999999</v>
      </c>
      <c r="F133" s="174"/>
      <c r="G133" s="174"/>
      <c r="H133" s="174"/>
      <c r="I133" s="4"/>
      <c r="J133" s="51" t="s">
        <v>153</v>
      </c>
      <c r="K133" s="51"/>
      <c r="L133" s="50"/>
      <c r="M133" s="50"/>
    </row>
    <row r="134" spans="1:13">
      <c r="A134" s="4" t="s">
        <v>122</v>
      </c>
      <c r="B134" s="50" t="s">
        <v>939</v>
      </c>
      <c r="C134" s="5" t="s">
        <v>15</v>
      </c>
      <c r="D134" s="52">
        <f>Итоговая!D141</f>
        <v>0.36</v>
      </c>
      <c r="E134" s="170">
        <f>Итоговая!J141</f>
        <v>2.2650000000000001</v>
      </c>
      <c r="F134" s="174"/>
      <c r="G134" s="174"/>
      <c r="H134" s="174"/>
      <c r="I134" s="4"/>
      <c r="J134" s="51" t="s">
        <v>153</v>
      </c>
      <c r="K134" s="51"/>
      <c r="L134" s="50"/>
      <c r="M134" s="50"/>
    </row>
    <row r="135" spans="1:13">
      <c r="A135" s="4" t="s">
        <v>123</v>
      </c>
      <c r="B135" s="50" t="s">
        <v>940</v>
      </c>
      <c r="C135" s="5" t="s">
        <v>141</v>
      </c>
      <c r="D135" s="52">
        <f>Итоговая!D142</f>
        <v>0.28000000000000003</v>
      </c>
      <c r="E135" s="170">
        <f>Итоговая!J142</f>
        <v>0.77</v>
      </c>
      <c r="F135" s="174"/>
      <c r="G135" s="174"/>
      <c r="H135" s="174"/>
      <c r="I135" s="4"/>
      <c r="J135" s="51" t="s">
        <v>153</v>
      </c>
      <c r="K135" s="51"/>
      <c r="L135" s="5"/>
      <c r="M135" s="5"/>
    </row>
    <row r="136" spans="1:13">
      <c r="A136" s="4" t="s">
        <v>124</v>
      </c>
      <c r="B136" s="50" t="s">
        <v>941</v>
      </c>
      <c r="C136" s="5" t="s">
        <v>142</v>
      </c>
      <c r="D136" s="52">
        <f>Итоговая!D143</f>
        <v>0.7</v>
      </c>
      <c r="E136" s="170">
        <f>Итоговая!J143</f>
        <v>0.35000000000000009</v>
      </c>
      <c r="F136" s="174"/>
      <c r="G136" s="174"/>
      <c r="H136" s="174"/>
      <c r="I136" s="4"/>
      <c r="J136" s="51" t="s">
        <v>153</v>
      </c>
      <c r="K136" s="51"/>
      <c r="L136" s="50"/>
      <c r="M136" s="50"/>
    </row>
    <row r="137" spans="1:13">
      <c r="A137" s="4" t="s">
        <v>125</v>
      </c>
      <c r="B137" s="50" t="s">
        <v>942</v>
      </c>
      <c r="C137" s="5" t="s">
        <v>142</v>
      </c>
      <c r="D137" s="52">
        <f>Итоговая!D144</f>
        <v>0.08</v>
      </c>
      <c r="E137" s="170">
        <f>Итоговая!J144</f>
        <v>0.97000000000000008</v>
      </c>
      <c r="F137" s="174"/>
      <c r="G137" s="174"/>
      <c r="H137" s="174"/>
      <c r="I137" s="4"/>
      <c r="J137" s="51" t="s">
        <v>153</v>
      </c>
      <c r="K137" s="51"/>
      <c r="L137" s="50"/>
      <c r="M137" s="50"/>
    </row>
    <row r="138" spans="1:13" ht="30">
      <c r="A138" s="4" t="s">
        <v>126</v>
      </c>
      <c r="B138" s="50">
        <v>1981</v>
      </c>
      <c r="C138" s="5" t="s">
        <v>12</v>
      </c>
      <c r="D138" s="52">
        <f>Итоговая!D145</f>
        <v>0</v>
      </c>
      <c r="E138" s="170">
        <f>Итоговая!J145</f>
        <v>16.8</v>
      </c>
      <c r="F138" s="175"/>
      <c r="G138" s="175"/>
      <c r="H138" s="175"/>
      <c r="I138" s="4"/>
      <c r="J138" s="51" t="s">
        <v>153</v>
      </c>
      <c r="K138" s="51"/>
      <c r="L138" s="5"/>
      <c r="M138" s="5"/>
    </row>
    <row r="139" spans="1:13">
      <c r="A139" s="4" t="s">
        <v>127</v>
      </c>
      <c r="B139" s="50" t="s">
        <v>943</v>
      </c>
      <c r="C139" s="5" t="s">
        <v>138</v>
      </c>
      <c r="D139" s="52">
        <f>Итоговая!D146</f>
        <v>0.42299999999999999</v>
      </c>
      <c r="E139" s="170">
        <f>Итоговая!J146</f>
        <v>2.202</v>
      </c>
      <c r="F139" s="174"/>
      <c r="G139" s="174"/>
      <c r="H139" s="174"/>
      <c r="I139" s="4"/>
      <c r="J139" s="51" t="s">
        <v>153</v>
      </c>
      <c r="K139" s="51"/>
      <c r="L139" s="50"/>
      <c r="M139" s="50"/>
    </row>
    <row r="140" spans="1:13">
      <c r="A140" s="4" t="s">
        <v>128</v>
      </c>
      <c r="B140" s="50" t="s">
        <v>944</v>
      </c>
      <c r="C140" s="5" t="s">
        <v>15</v>
      </c>
      <c r="D140" s="52">
        <f>Итоговая!D147</f>
        <v>0.34200000000000003</v>
      </c>
      <c r="E140" s="170">
        <f>Итоговая!J147</f>
        <v>2.2829999999999999</v>
      </c>
      <c r="F140" s="174"/>
      <c r="G140" s="174"/>
      <c r="H140" s="174"/>
      <c r="I140" s="4"/>
      <c r="J140" s="51" t="s">
        <v>153</v>
      </c>
      <c r="K140" s="51"/>
      <c r="L140" s="50"/>
      <c r="M140" s="50"/>
    </row>
    <row r="141" spans="1:13">
      <c r="A141" s="4" t="s">
        <v>129</v>
      </c>
      <c r="B141" s="50" t="s">
        <v>945</v>
      </c>
      <c r="C141" s="5" t="s">
        <v>15</v>
      </c>
      <c r="D141" s="52">
        <f>Итоговая!D148</f>
        <v>1.18</v>
      </c>
      <c r="E141" s="170">
        <f>Итоговая!J148</f>
        <v>1.4450000000000001</v>
      </c>
      <c r="F141" s="174"/>
      <c r="G141" s="174"/>
      <c r="H141" s="174"/>
      <c r="I141" s="4"/>
      <c r="J141" s="51" t="s">
        <v>153</v>
      </c>
      <c r="K141" s="51"/>
      <c r="L141" s="5"/>
      <c r="M141" s="5"/>
    </row>
    <row r="142" spans="1:13">
      <c r="A142" s="4" t="s">
        <v>130</v>
      </c>
      <c r="B142" s="50" t="s">
        <v>936</v>
      </c>
      <c r="C142" s="5" t="s">
        <v>13</v>
      </c>
      <c r="D142" s="52">
        <f>Итоговая!D149</f>
        <v>8.1050000000000004</v>
      </c>
      <c r="E142" s="170">
        <f>Итоговая!J149</f>
        <v>2.3949999999999996</v>
      </c>
      <c r="F142" s="174"/>
      <c r="G142" s="174"/>
      <c r="H142" s="174"/>
      <c r="I142" s="4"/>
      <c r="J142" s="51" t="s">
        <v>153</v>
      </c>
      <c r="K142" s="51"/>
      <c r="L142" s="50"/>
      <c r="M142" s="50"/>
    </row>
    <row r="143" spans="1:13">
      <c r="A143" s="4" t="s">
        <v>131</v>
      </c>
      <c r="B143" s="50" t="s">
        <v>946</v>
      </c>
      <c r="C143" s="5" t="s">
        <v>13</v>
      </c>
      <c r="D143" s="52">
        <f>Итоговая!D150</f>
        <v>2.2549999999999999</v>
      </c>
      <c r="E143" s="170">
        <f>Итоговая!J150</f>
        <v>8.245000000000001</v>
      </c>
      <c r="F143" s="174"/>
      <c r="G143" s="174"/>
      <c r="H143" s="174"/>
      <c r="I143" s="4"/>
      <c r="J143" s="51" t="s">
        <v>153</v>
      </c>
      <c r="K143" s="51"/>
      <c r="L143" s="50"/>
      <c r="M143" s="50"/>
    </row>
    <row r="144" spans="1:13">
      <c r="A144" s="4" t="s">
        <v>132</v>
      </c>
      <c r="B144" s="50" t="s">
        <v>947</v>
      </c>
      <c r="C144" s="5" t="s">
        <v>16</v>
      </c>
      <c r="D144" s="52">
        <f>Итоговая!D151</f>
        <v>0.84</v>
      </c>
      <c r="E144" s="170">
        <f>Итоговая!J151</f>
        <v>5.7750000000000004</v>
      </c>
      <c r="F144" s="174"/>
      <c r="G144" s="174"/>
      <c r="H144" s="174"/>
      <c r="I144" s="4"/>
      <c r="J144" s="51" t="s">
        <v>153</v>
      </c>
      <c r="K144" s="51"/>
      <c r="L144" s="5"/>
      <c r="M144" s="5"/>
    </row>
    <row r="145" spans="1:13">
      <c r="A145" s="4" t="s">
        <v>133</v>
      </c>
      <c r="B145" s="50" t="s">
        <v>948</v>
      </c>
      <c r="C145" s="5" t="s">
        <v>17</v>
      </c>
      <c r="D145" s="52">
        <f>Итоговая!D152</f>
        <v>0.13800000000000001</v>
      </c>
      <c r="E145" s="170">
        <f>Итоговая!J152</f>
        <v>1.5420000000000003</v>
      </c>
      <c r="F145" s="174"/>
      <c r="G145" s="174"/>
      <c r="H145" s="174"/>
      <c r="I145" s="4"/>
      <c r="J145" s="51" t="s">
        <v>153</v>
      </c>
      <c r="K145" s="51"/>
      <c r="L145" s="50"/>
      <c r="M145" s="50"/>
    </row>
    <row r="146" spans="1:13" ht="63.75">
      <c r="A146" s="4" t="s">
        <v>134</v>
      </c>
      <c r="B146" s="50" t="s">
        <v>159</v>
      </c>
      <c r="C146" s="5" t="s">
        <v>143</v>
      </c>
      <c r="D146" s="52">
        <f>Итоговая!D153</f>
        <v>1.26</v>
      </c>
      <c r="E146" s="321">
        <f>Итоговая!J153</f>
        <v>0.42000000000000015</v>
      </c>
      <c r="F146" s="174"/>
      <c r="G146" s="174"/>
      <c r="H146" s="174"/>
      <c r="I146" s="177" t="s">
        <v>173</v>
      </c>
      <c r="J146" s="143" t="s">
        <v>1043</v>
      </c>
      <c r="K146" s="51"/>
      <c r="L146" s="50"/>
      <c r="M146" s="50"/>
    </row>
    <row r="147" spans="1:13">
      <c r="A147" s="4" t="s">
        <v>136</v>
      </c>
      <c r="B147" s="50" t="s">
        <v>949</v>
      </c>
      <c r="C147" s="5" t="s">
        <v>13</v>
      </c>
      <c r="D147" s="52">
        <f>Итоговая!D154</f>
        <v>1.62</v>
      </c>
      <c r="E147" s="170">
        <f>Итоговая!J154</f>
        <v>9.4050000000000011</v>
      </c>
      <c r="F147" s="174"/>
      <c r="G147" s="174"/>
      <c r="H147" s="174"/>
      <c r="I147" s="4"/>
      <c r="J147" s="51" t="s">
        <v>153</v>
      </c>
      <c r="K147" s="51"/>
      <c r="L147" s="5"/>
      <c r="M147" s="5"/>
    </row>
    <row r="148" spans="1:13">
      <c r="A148" s="4" t="s">
        <v>135</v>
      </c>
      <c r="B148" s="50" t="s">
        <v>950</v>
      </c>
      <c r="C148" s="5" t="s">
        <v>16</v>
      </c>
      <c r="D148" s="52">
        <f>Итоговая!D155</f>
        <v>1.8080000000000001</v>
      </c>
      <c r="E148" s="170">
        <f>Итоговая!J155</f>
        <v>4.8070000000000004</v>
      </c>
      <c r="F148" s="174"/>
      <c r="G148" s="174"/>
      <c r="H148" s="174"/>
      <c r="I148" s="4"/>
      <c r="J148" s="51" t="s">
        <v>153</v>
      </c>
      <c r="K148" s="51"/>
      <c r="L148" s="50"/>
      <c r="M148" s="50"/>
    </row>
    <row r="149" spans="1:13">
      <c r="A149" s="4" t="s">
        <v>137</v>
      </c>
      <c r="B149" s="5" t="s">
        <v>951</v>
      </c>
      <c r="C149" s="5" t="s">
        <v>144</v>
      </c>
      <c r="D149" s="52">
        <f>Итоговая!D156</f>
        <v>0.45</v>
      </c>
      <c r="E149" s="170">
        <f>Итоговая!J156</f>
        <v>1.2300000000000002</v>
      </c>
      <c r="F149" s="174"/>
      <c r="G149" s="174"/>
      <c r="H149" s="174"/>
      <c r="I149" s="4"/>
      <c r="J149" s="51" t="s">
        <v>153</v>
      </c>
      <c r="K149" s="51"/>
      <c r="L149" s="50"/>
      <c r="M149" s="50"/>
    </row>
    <row r="150" spans="1:13">
      <c r="A150" s="4" t="s">
        <v>1010</v>
      </c>
      <c r="B150" s="55">
        <v>1982</v>
      </c>
      <c r="C150" s="5" t="s">
        <v>1011</v>
      </c>
      <c r="D150" s="52">
        <f>Итоговая!D157</f>
        <v>4.9770000000000003</v>
      </c>
      <c r="E150" s="170">
        <f>Итоговая!J157</f>
        <v>-0.77700000000000014</v>
      </c>
      <c r="F150" s="174"/>
      <c r="G150" s="174"/>
      <c r="H150" s="174"/>
      <c r="I150" s="4"/>
      <c r="J150" s="51" t="s">
        <v>153</v>
      </c>
      <c r="K150" s="51"/>
      <c r="L150" s="42"/>
      <c r="M150" s="42"/>
    </row>
    <row r="151" spans="1:13">
      <c r="A151" s="4" t="s">
        <v>1012</v>
      </c>
      <c r="B151" s="55">
        <v>1987</v>
      </c>
      <c r="C151" s="5" t="s">
        <v>1013</v>
      </c>
      <c r="D151" s="52">
        <f>Итоговая!D158</f>
        <v>1.4</v>
      </c>
      <c r="E151" s="170">
        <f>Итоговая!J158</f>
        <v>19.600000000000001</v>
      </c>
      <c r="F151" s="174"/>
      <c r="G151" s="174"/>
      <c r="H151" s="174"/>
      <c r="I151" s="4"/>
      <c r="J151" s="51" t="s">
        <v>153</v>
      </c>
      <c r="K151" s="51"/>
      <c r="L151" s="50"/>
      <c r="M151" s="50"/>
    </row>
    <row r="152" spans="1:13">
      <c r="A152" s="4" t="s">
        <v>1014</v>
      </c>
      <c r="B152" s="46">
        <v>2020</v>
      </c>
      <c r="C152" s="5" t="s">
        <v>12</v>
      </c>
      <c r="D152" s="52">
        <f>Итоговая!D159</f>
        <v>10.888</v>
      </c>
      <c r="E152" s="170">
        <f>Итоговая!J159</f>
        <v>5.9120000000000008</v>
      </c>
      <c r="F152" s="174"/>
      <c r="G152" s="174"/>
      <c r="H152" s="174"/>
      <c r="I152" s="4"/>
      <c r="J152" s="51" t="s">
        <v>153</v>
      </c>
      <c r="K152" s="51"/>
      <c r="L152" s="50"/>
      <c r="M152" s="50"/>
    </row>
    <row r="153" spans="1:13">
      <c r="A153" s="4" t="s">
        <v>1015</v>
      </c>
      <c r="B153" s="55">
        <v>1962</v>
      </c>
      <c r="C153" s="5" t="s">
        <v>1016</v>
      </c>
      <c r="D153" s="52">
        <f>Итоговая!D160</f>
        <v>3.6</v>
      </c>
      <c r="E153" s="170">
        <f>Итоговая!J160</f>
        <v>4.2750000000000004</v>
      </c>
      <c r="F153" s="174"/>
      <c r="G153" s="174"/>
      <c r="H153" s="174"/>
      <c r="I153" s="4"/>
      <c r="J153" s="51" t="s">
        <v>153</v>
      </c>
      <c r="K153" s="51"/>
      <c r="L153" s="5"/>
      <c r="M153" s="5"/>
    </row>
    <row r="154" spans="1:13" s="93" customFormat="1">
      <c r="A154" s="4" t="s">
        <v>1017</v>
      </c>
      <c r="B154" s="55">
        <v>1970</v>
      </c>
      <c r="C154" s="5" t="s">
        <v>1018</v>
      </c>
      <c r="D154" s="52">
        <f>Итоговая!D161</f>
        <v>3.2</v>
      </c>
      <c r="E154" s="170">
        <f>Итоговая!J161</f>
        <v>3.415</v>
      </c>
      <c r="F154" s="176"/>
      <c r="G154" s="176"/>
      <c r="H154" s="176"/>
      <c r="I154" s="4"/>
      <c r="J154" s="51" t="s">
        <v>153</v>
      </c>
      <c r="K154" s="51"/>
      <c r="L154" s="50"/>
      <c r="M154" s="50"/>
    </row>
    <row r="155" spans="1:13">
      <c r="A155" s="4" t="s">
        <v>1019</v>
      </c>
      <c r="B155" s="55">
        <v>1985</v>
      </c>
      <c r="C155" s="5" t="s">
        <v>16</v>
      </c>
      <c r="D155" s="52">
        <f>Итоговая!D162</f>
        <v>3.5979999999999999</v>
      </c>
      <c r="E155" s="170">
        <f>Итоговая!J162</f>
        <v>3.0170000000000003</v>
      </c>
      <c r="F155" s="174"/>
      <c r="G155" s="174"/>
      <c r="H155" s="174"/>
      <c r="I155" s="4"/>
      <c r="J155" s="51" t="s">
        <v>153</v>
      </c>
      <c r="K155" s="51"/>
      <c r="L155" s="50"/>
      <c r="M155" s="50"/>
    </row>
    <row r="156" spans="1:13">
      <c r="A156" s="4" t="s">
        <v>1020</v>
      </c>
      <c r="B156" s="55">
        <v>1972</v>
      </c>
      <c r="C156" s="5" t="s">
        <v>16</v>
      </c>
      <c r="D156" s="52">
        <f>Итоговая!D163</f>
        <v>4.08</v>
      </c>
      <c r="E156" s="170">
        <f>Итоговая!J163</f>
        <v>2.5350000000000001</v>
      </c>
      <c r="F156" s="174"/>
      <c r="G156" s="174"/>
      <c r="H156" s="174"/>
      <c r="I156" s="4"/>
      <c r="J156" s="51" t="s">
        <v>153</v>
      </c>
      <c r="K156" s="51"/>
      <c r="L156" s="5"/>
      <c r="M156" s="5"/>
    </row>
    <row r="157" spans="1:13" ht="30">
      <c r="A157" s="4" t="s">
        <v>1021</v>
      </c>
      <c r="B157" s="46">
        <v>1975</v>
      </c>
      <c r="C157" s="5" t="s">
        <v>13</v>
      </c>
      <c r="D157" s="52">
        <f>Итоговая!D164</f>
        <v>10.199999999999999</v>
      </c>
      <c r="E157" s="170">
        <f>Итоговая!J164</f>
        <v>0.30000000000000071</v>
      </c>
      <c r="F157" s="174"/>
      <c r="G157" s="174"/>
      <c r="H157" s="174"/>
      <c r="I157" s="4"/>
      <c r="J157" s="51" t="s">
        <v>153</v>
      </c>
      <c r="K157" s="51"/>
      <c r="L157" s="50"/>
      <c r="M157" s="50"/>
    </row>
    <row r="158" spans="1:13">
      <c r="A158" s="4" t="s">
        <v>1022</v>
      </c>
      <c r="B158" s="55">
        <v>1967</v>
      </c>
      <c r="C158" s="5" t="s">
        <v>13</v>
      </c>
      <c r="D158" s="52">
        <f>Итоговая!D165</f>
        <v>1.7330000000000001</v>
      </c>
      <c r="E158" s="170">
        <f>Итоговая!J165</f>
        <v>8.7669999999999995</v>
      </c>
      <c r="F158" s="174"/>
      <c r="G158" s="174"/>
      <c r="H158" s="174"/>
      <c r="I158" s="4"/>
      <c r="J158" s="51" t="s">
        <v>153</v>
      </c>
      <c r="K158" s="51"/>
      <c r="L158" s="50"/>
      <c r="M158" s="50"/>
    </row>
    <row r="159" spans="1:13" s="67" customFormat="1">
      <c r="A159" s="4" t="s">
        <v>1023</v>
      </c>
      <c r="B159" s="55">
        <v>1984</v>
      </c>
      <c r="C159" s="5" t="s">
        <v>16</v>
      </c>
      <c r="D159" s="52">
        <f>Итоговая!D166</f>
        <v>3.2</v>
      </c>
      <c r="E159" s="170">
        <f>Итоговая!J166</f>
        <v>3.415</v>
      </c>
      <c r="F159" s="176"/>
      <c r="G159" s="176"/>
      <c r="H159" s="176"/>
      <c r="I159" s="4"/>
      <c r="J159" s="51" t="s">
        <v>153</v>
      </c>
      <c r="K159" s="51"/>
      <c r="L159" s="5"/>
      <c r="M159" s="5"/>
    </row>
    <row r="160" spans="1:13">
      <c r="A160" s="4" t="s">
        <v>1024</v>
      </c>
      <c r="B160" s="55">
        <v>1989</v>
      </c>
      <c r="C160" s="5" t="s">
        <v>139</v>
      </c>
      <c r="D160" s="52">
        <f>Итоговая!D167</f>
        <v>6.4880000000000004</v>
      </c>
      <c r="E160" s="170">
        <f>Итоговая!J167</f>
        <v>4.0119999999999996</v>
      </c>
      <c r="F160" s="174"/>
      <c r="G160" s="174"/>
      <c r="H160" s="174"/>
      <c r="I160" s="4"/>
      <c r="J160" s="51" t="s">
        <v>153</v>
      </c>
      <c r="K160" s="51"/>
      <c r="L160" s="50"/>
      <c r="M160" s="50"/>
    </row>
    <row r="161" spans="1:13">
      <c r="A161" s="4" t="s">
        <v>1025</v>
      </c>
      <c r="B161" s="55">
        <v>1964</v>
      </c>
      <c r="C161" s="5" t="s">
        <v>13</v>
      </c>
      <c r="D161" s="52">
        <f>Итоговая!D168</f>
        <v>3.8</v>
      </c>
      <c r="E161" s="170">
        <f>Итоговая!J168</f>
        <v>6.7</v>
      </c>
      <c r="F161" s="174"/>
      <c r="G161" s="174"/>
      <c r="H161" s="174"/>
      <c r="I161" s="4"/>
      <c r="J161" s="51" t="s">
        <v>153</v>
      </c>
      <c r="K161" s="51"/>
      <c r="L161" s="50"/>
      <c r="M161" s="50"/>
    </row>
    <row r="162" spans="1:13">
      <c r="A162" s="4" t="s">
        <v>1026</v>
      </c>
      <c r="B162" s="55">
        <v>1976</v>
      </c>
      <c r="C162" s="5" t="s">
        <v>16</v>
      </c>
      <c r="D162" s="52">
        <f>Итоговая!D169</f>
        <v>0.66100000000000003</v>
      </c>
      <c r="E162" s="170">
        <f>Итоговая!J169</f>
        <v>5.9540000000000006</v>
      </c>
      <c r="F162" s="174"/>
      <c r="G162" s="174"/>
      <c r="H162" s="174"/>
      <c r="I162" s="4"/>
      <c r="J162" s="51" t="s">
        <v>153</v>
      </c>
      <c r="K162" s="51"/>
      <c r="L162" s="5"/>
      <c r="M162" s="5"/>
    </row>
    <row r="163" spans="1:13">
      <c r="A163" s="4" t="s">
        <v>1027</v>
      </c>
      <c r="B163" s="55">
        <v>1978</v>
      </c>
      <c r="C163" s="5" t="s">
        <v>13</v>
      </c>
      <c r="D163" s="52">
        <f>Итоговая!D170</f>
        <v>4.6440000000000001</v>
      </c>
      <c r="E163" s="170">
        <f>Итоговая!J170</f>
        <v>5.8559999999999999</v>
      </c>
      <c r="F163" s="174"/>
      <c r="G163" s="174"/>
      <c r="H163" s="174"/>
      <c r="I163" s="4"/>
      <c r="J163" s="51" t="s">
        <v>153</v>
      </c>
      <c r="K163" s="51"/>
      <c r="L163" s="50"/>
      <c r="M163" s="50"/>
    </row>
    <row r="164" spans="1:13">
      <c r="A164" s="4" t="s">
        <v>1028</v>
      </c>
      <c r="B164" s="55">
        <v>1969</v>
      </c>
      <c r="C164" s="5" t="s">
        <v>13</v>
      </c>
      <c r="D164" s="52">
        <f>Итоговая!D171</f>
        <v>2.2879999999999998</v>
      </c>
      <c r="E164" s="170">
        <f>Итоговая!J171</f>
        <v>8.2119999999999997</v>
      </c>
      <c r="F164" s="174"/>
      <c r="G164" s="174"/>
      <c r="H164" s="174"/>
      <c r="I164" s="4"/>
      <c r="J164" s="51" t="s">
        <v>153</v>
      </c>
      <c r="K164" s="51"/>
      <c r="L164" s="50"/>
      <c r="M164" s="50"/>
    </row>
    <row r="165" spans="1:13">
      <c r="A165" s="4" t="s">
        <v>1029</v>
      </c>
      <c r="B165" s="55">
        <v>1975</v>
      </c>
      <c r="C165" s="5" t="s">
        <v>16</v>
      </c>
      <c r="D165" s="52">
        <f>Итоговая!D172</f>
        <v>0.39200000000000002</v>
      </c>
      <c r="E165" s="170">
        <f>Итоговая!J172</f>
        <v>6.2229999999999999</v>
      </c>
      <c r="F165" s="174"/>
      <c r="G165" s="174"/>
      <c r="H165" s="174"/>
      <c r="I165" s="4"/>
      <c r="J165" s="51" t="s">
        <v>153</v>
      </c>
      <c r="K165" s="51"/>
      <c r="L165" s="50"/>
      <c r="M165" s="50"/>
    </row>
    <row r="166" spans="1:13">
      <c r="A166" s="4" t="s">
        <v>1030</v>
      </c>
      <c r="B166" s="55">
        <v>1978</v>
      </c>
      <c r="C166" s="5" t="s">
        <v>13</v>
      </c>
      <c r="D166" s="52">
        <v>10.715</v>
      </c>
      <c r="E166" s="170">
        <f>Итоговая!J173</f>
        <v>-0.21499999999999986</v>
      </c>
      <c r="F166" s="174"/>
      <c r="G166" s="174"/>
      <c r="H166" s="174"/>
      <c r="I166" s="4"/>
      <c r="J166" s="51" t="s">
        <v>153</v>
      </c>
      <c r="K166" s="51"/>
      <c r="L166" s="5"/>
      <c r="M166" s="5"/>
    </row>
    <row r="167" spans="1:13">
      <c r="A167" s="4" t="s">
        <v>1031</v>
      </c>
      <c r="B167" s="55">
        <v>1978</v>
      </c>
      <c r="C167" s="5" t="s">
        <v>13</v>
      </c>
      <c r="D167" s="52">
        <f>Итоговая!D174</f>
        <v>1</v>
      </c>
      <c r="E167" s="170">
        <f>Итоговая!J174</f>
        <v>9.5</v>
      </c>
      <c r="F167" s="174"/>
      <c r="G167" s="174"/>
      <c r="H167" s="174"/>
      <c r="I167" s="4"/>
      <c r="J167" s="51" t="s">
        <v>153</v>
      </c>
      <c r="K167" s="51"/>
      <c r="L167" s="56"/>
      <c r="M167" s="56"/>
    </row>
    <row r="168" spans="1:13">
      <c r="A168" s="4" t="s">
        <v>1032</v>
      </c>
      <c r="B168" s="55">
        <v>1970</v>
      </c>
      <c r="C168" s="5" t="s">
        <v>13</v>
      </c>
      <c r="D168" s="52">
        <f>Итоговая!D175</f>
        <v>4.5</v>
      </c>
      <c r="E168" s="170">
        <f>Итоговая!J175</f>
        <v>6</v>
      </c>
      <c r="F168" s="174"/>
      <c r="G168" s="174"/>
      <c r="H168" s="174"/>
      <c r="I168" s="4"/>
      <c r="J168" s="51" t="s">
        <v>153</v>
      </c>
      <c r="K168" s="51"/>
      <c r="L168" s="50"/>
      <c r="M168" s="50"/>
    </row>
    <row r="169" spans="1:13">
      <c r="A169" s="4" t="s">
        <v>1033</v>
      </c>
      <c r="B169" s="55">
        <v>1971</v>
      </c>
      <c r="C169" s="5" t="s">
        <v>16</v>
      </c>
      <c r="D169" s="52">
        <f>Итоговая!D176</f>
        <v>1.244</v>
      </c>
      <c r="E169" s="170">
        <f>Итоговая!J176</f>
        <v>5.3710000000000004</v>
      </c>
      <c r="F169" s="174"/>
      <c r="G169" s="174"/>
      <c r="H169" s="174"/>
      <c r="I169" s="4"/>
      <c r="J169" s="51" t="s">
        <v>153</v>
      </c>
      <c r="K169" s="51"/>
      <c r="L169" s="5"/>
      <c r="M169" s="5"/>
    </row>
    <row r="170" spans="1:13">
      <c r="A170" s="4" t="s">
        <v>1034</v>
      </c>
      <c r="B170" s="55" t="s">
        <v>1102</v>
      </c>
      <c r="C170" s="5" t="s">
        <v>15</v>
      </c>
      <c r="D170" s="52">
        <f>Итоговая!D177</f>
        <v>2.52</v>
      </c>
      <c r="E170" s="170">
        <f>Итоговая!J177</f>
        <v>0.10499999999999998</v>
      </c>
      <c r="F170" s="174"/>
      <c r="G170" s="174"/>
      <c r="H170" s="174"/>
      <c r="I170" s="4"/>
      <c r="J170" s="51" t="s">
        <v>153</v>
      </c>
      <c r="K170" s="51"/>
      <c r="L170" s="180"/>
      <c r="M170" s="180"/>
    </row>
    <row r="171" spans="1:13">
      <c r="A171" s="4" t="s">
        <v>1035</v>
      </c>
      <c r="B171" s="55">
        <v>1957</v>
      </c>
      <c r="C171" s="5" t="s">
        <v>1036</v>
      </c>
      <c r="D171" s="52">
        <f>Итоговая!D178</f>
        <v>5.28</v>
      </c>
      <c r="E171" s="170">
        <f>Итоговая!J178</f>
        <v>1.335</v>
      </c>
      <c r="F171" s="174"/>
      <c r="G171" s="174"/>
      <c r="H171" s="174"/>
      <c r="I171" s="4"/>
      <c r="J171" s="51" t="s">
        <v>153</v>
      </c>
      <c r="K171" s="51"/>
      <c r="L171" s="180"/>
      <c r="M171" s="180"/>
    </row>
    <row r="172" spans="1:13">
      <c r="A172" s="4" t="s">
        <v>1037</v>
      </c>
      <c r="B172" s="55">
        <v>1987</v>
      </c>
      <c r="C172" s="5" t="s">
        <v>143</v>
      </c>
      <c r="D172" s="52">
        <f>Итоговая!D179</f>
        <v>0.16600000000000001</v>
      </c>
      <c r="E172" s="170">
        <f>Итоговая!J179</f>
        <v>1.5140000000000002</v>
      </c>
      <c r="F172" s="174"/>
      <c r="G172" s="174"/>
      <c r="H172" s="174"/>
      <c r="I172" s="4"/>
      <c r="J172" s="51" t="s">
        <v>153</v>
      </c>
      <c r="K172" s="51"/>
      <c r="L172" s="180"/>
      <c r="M172" s="180"/>
    </row>
    <row r="173" spans="1:13">
      <c r="A173" s="4" t="s">
        <v>1038</v>
      </c>
      <c r="B173" s="55">
        <v>1981</v>
      </c>
      <c r="C173" s="5" t="s">
        <v>1039</v>
      </c>
      <c r="D173" s="52">
        <f>Итоговая!D180</f>
        <v>0.8</v>
      </c>
      <c r="E173" s="170">
        <f>Итоговая!J180</f>
        <v>3.4000000000000004</v>
      </c>
      <c r="F173" s="174"/>
      <c r="G173" s="174"/>
      <c r="H173" s="174"/>
      <c r="I173" s="4"/>
      <c r="J173" s="51" t="s">
        <v>153</v>
      </c>
      <c r="K173" s="51"/>
      <c r="L173" s="180"/>
      <c r="M173" s="180"/>
    </row>
    <row r="174" spans="1:13">
      <c r="A174" s="4" t="s">
        <v>1040</v>
      </c>
      <c r="B174" s="55">
        <v>2020</v>
      </c>
      <c r="C174" s="5" t="s">
        <v>15</v>
      </c>
      <c r="D174" s="52">
        <f>Итоговая!D181</f>
        <v>2.133</v>
      </c>
      <c r="E174" s="170">
        <f>Итоговая!J181</f>
        <v>0.49199999999999999</v>
      </c>
      <c r="F174" s="174"/>
      <c r="G174" s="174"/>
      <c r="H174" s="174"/>
      <c r="I174" s="4"/>
      <c r="J174" s="51" t="s">
        <v>153</v>
      </c>
      <c r="K174" s="51"/>
      <c r="L174" s="180"/>
      <c r="M174" s="180"/>
    </row>
    <row r="175" spans="1:13">
      <c r="A175" s="4" t="s">
        <v>1041</v>
      </c>
      <c r="B175" s="55">
        <v>1986</v>
      </c>
      <c r="C175" s="5" t="s">
        <v>143</v>
      </c>
      <c r="D175" s="52">
        <f>Итоговая!D182</f>
        <v>0.26600000000000001</v>
      </c>
      <c r="E175" s="170">
        <f>Итоговая!J182</f>
        <v>1.4140000000000001</v>
      </c>
      <c r="F175" s="174"/>
      <c r="G175" s="174"/>
      <c r="H175" s="174"/>
      <c r="I175" s="4"/>
      <c r="J175" s="51" t="s">
        <v>153</v>
      </c>
      <c r="K175" s="51"/>
      <c r="L175" s="180"/>
      <c r="M175" s="180"/>
    </row>
    <row r="176" spans="1:13" s="65" customFormat="1">
      <c r="A176" s="151" t="s">
        <v>1042</v>
      </c>
      <c r="B176" s="318">
        <v>1982</v>
      </c>
      <c r="C176" s="50" t="s">
        <v>143</v>
      </c>
      <c r="D176" s="52">
        <f>Итоговая!D183</f>
        <v>0.26600000000000001</v>
      </c>
      <c r="E176" s="170">
        <f>Итоговая!J183</f>
        <v>1.4140000000000001</v>
      </c>
      <c r="F176" s="319"/>
      <c r="G176" s="319"/>
      <c r="H176" s="319"/>
      <c r="I176" s="151"/>
      <c r="J176" s="320" t="s">
        <v>153</v>
      </c>
      <c r="K176" s="320"/>
      <c r="L176" s="317"/>
      <c r="M176" s="317"/>
    </row>
    <row r="177" spans="1:13">
      <c r="A177" s="153"/>
      <c r="B177" s="152"/>
      <c r="C177" s="154"/>
      <c r="D177" s="149"/>
      <c r="E177" s="149"/>
      <c r="F177" s="160"/>
      <c r="G177" s="160"/>
      <c r="H177" s="160"/>
      <c r="I177" s="153"/>
      <c r="J177" s="152"/>
      <c r="K177" s="159"/>
      <c r="L177" s="47"/>
      <c r="M177" s="47"/>
    </row>
    <row r="178" spans="1:13">
      <c r="A178" s="153"/>
      <c r="B178" s="47"/>
      <c r="C178" s="154"/>
      <c r="D178" s="164"/>
      <c r="E178" s="164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5"/>
    </row>
    <row r="180" spans="1:13">
      <c r="A180" s="45"/>
    </row>
    <row r="181" spans="1:13">
      <c r="A181" s="45"/>
    </row>
    <row r="182" spans="1:13">
      <c r="A182" s="45"/>
    </row>
    <row r="183" spans="1:13">
      <c r="A183" s="45"/>
    </row>
    <row r="184" spans="1:13">
      <c r="A184" s="45"/>
    </row>
    <row r="185" spans="1:13">
      <c r="A185" s="45"/>
    </row>
    <row r="186" spans="1:13">
      <c r="A186" s="45"/>
    </row>
    <row r="187" spans="1:13">
      <c r="A187" s="45"/>
    </row>
    <row r="188" spans="1:13">
      <c r="A188" s="98"/>
      <c r="B188" s="99"/>
      <c r="C188" s="100"/>
      <c r="D188" s="101"/>
      <c r="E188" s="101"/>
      <c r="F188" s="99"/>
      <c r="G188" s="99"/>
      <c r="H188" s="99"/>
      <c r="I188" s="99"/>
      <c r="J188" s="99"/>
      <c r="K188" s="99"/>
      <c r="L188" s="99"/>
      <c r="M188" s="47"/>
    </row>
    <row r="189" spans="1:13">
      <c r="A189" s="98"/>
      <c r="B189" s="99"/>
      <c r="C189" s="100"/>
      <c r="D189" s="101"/>
      <c r="E189" s="101"/>
      <c r="F189" s="99"/>
      <c r="G189" s="99"/>
      <c r="H189" s="99"/>
      <c r="I189" s="99"/>
      <c r="J189" s="99"/>
      <c r="K189" s="99"/>
      <c r="L189" s="99"/>
      <c r="M189" s="47"/>
    </row>
    <row r="190" spans="1:13">
      <c r="A190" s="98"/>
      <c r="B190" s="99"/>
      <c r="C190" s="100"/>
      <c r="D190" s="101"/>
      <c r="E190" s="101"/>
      <c r="F190" s="99"/>
      <c r="G190" s="99"/>
      <c r="H190" s="99"/>
      <c r="I190" s="99"/>
      <c r="J190" s="99"/>
      <c r="K190" s="99"/>
      <c r="L190" s="99"/>
      <c r="M190" s="47"/>
    </row>
    <row r="191" spans="1:13">
      <c r="A191" s="98"/>
      <c r="B191" s="99"/>
      <c r="C191" s="100"/>
      <c r="D191" s="101"/>
      <c r="E191" s="101"/>
      <c r="F191" s="99"/>
      <c r="G191" s="99"/>
      <c r="H191" s="99"/>
      <c r="I191" s="99"/>
      <c r="J191" s="99"/>
      <c r="K191" s="99"/>
      <c r="L191" s="99"/>
      <c r="M191" s="47"/>
    </row>
    <row r="192" spans="1:13">
      <c r="A192" s="98"/>
      <c r="B192" s="99"/>
      <c r="C192" s="100"/>
      <c r="D192" s="101"/>
      <c r="E192" s="101"/>
      <c r="F192" s="99"/>
      <c r="G192" s="99"/>
      <c r="H192" s="99"/>
      <c r="I192" s="99"/>
      <c r="J192" s="99"/>
      <c r="K192" s="99"/>
      <c r="L192" s="99"/>
      <c r="M192" s="47"/>
    </row>
    <row r="193" spans="1:13">
      <c r="A193" s="98"/>
      <c r="B193" s="99"/>
      <c r="C193" s="100"/>
      <c r="D193" s="101"/>
      <c r="E193" s="101"/>
      <c r="F193" s="99"/>
      <c r="G193" s="99"/>
      <c r="H193" s="99"/>
      <c r="I193" s="99"/>
      <c r="J193" s="99"/>
      <c r="K193" s="99"/>
      <c r="L193" s="99"/>
      <c r="M193" s="47"/>
    </row>
    <row r="194" spans="1:13">
      <c r="A194" s="98"/>
      <c r="B194" s="99"/>
      <c r="C194" s="100"/>
      <c r="D194" s="101"/>
      <c r="E194" s="101"/>
      <c r="F194" s="99"/>
      <c r="G194" s="99"/>
      <c r="H194" s="99"/>
      <c r="I194" s="99"/>
      <c r="J194" s="99"/>
      <c r="K194" s="99"/>
      <c r="L194" s="99"/>
      <c r="M194" s="47"/>
    </row>
    <row r="195" spans="1:13">
      <c r="A195" s="98"/>
      <c r="B195" s="99"/>
      <c r="C195" s="100"/>
      <c r="D195" s="101"/>
      <c r="E195" s="101"/>
      <c r="F195" s="99"/>
      <c r="G195" s="99"/>
      <c r="H195" s="99"/>
      <c r="I195" s="99"/>
      <c r="J195" s="99"/>
      <c r="K195" s="99"/>
      <c r="L195" s="99"/>
      <c r="M195" s="47"/>
    </row>
    <row r="196" spans="1:13">
      <c r="A196" s="98"/>
      <c r="B196" s="99"/>
      <c r="C196" s="100"/>
      <c r="D196" s="101"/>
      <c r="E196" s="101"/>
      <c r="F196" s="99"/>
      <c r="G196" s="99"/>
      <c r="H196" s="99"/>
      <c r="I196" s="99"/>
      <c r="J196" s="99"/>
      <c r="K196" s="99"/>
      <c r="L196" s="99"/>
      <c r="M196" s="47"/>
    </row>
    <row r="197" spans="1:13">
      <c r="A197" s="98"/>
      <c r="B197" s="99"/>
      <c r="C197" s="100"/>
      <c r="D197" s="101"/>
      <c r="E197" s="101"/>
      <c r="F197" s="99"/>
      <c r="G197" s="99"/>
      <c r="H197" s="99"/>
      <c r="I197" s="99"/>
      <c r="J197" s="99"/>
      <c r="K197" s="99"/>
      <c r="L197" s="99"/>
      <c r="M197" s="47"/>
    </row>
    <row r="198" spans="1:13">
      <c r="A198" s="98"/>
      <c r="B198" s="99"/>
      <c r="C198" s="100"/>
      <c r="D198" s="101"/>
      <c r="E198" s="101"/>
      <c r="F198" s="99"/>
      <c r="G198" s="99"/>
      <c r="H198" s="99"/>
      <c r="I198" s="99"/>
      <c r="J198" s="99"/>
      <c r="K198" s="99"/>
      <c r="L198" s="99"/>
      <c r="M198" s="47"/>
    </row>
    <row r="199" spans="1:13">
      <c r="A199" s="98"/>
      <c r="B199" s="99"/>
      <c r="C199" s="100"/>
      <c r="D199" s="101"/>
      <c r="E199" s="101"/>
      <c r="F199" s="99"/>
      <c r="G199" s="99"/>
      <c r="H199" s="99"/>
      <c r="I199" s="99"/>
      <c r="J199" s="99"/>
      <c r="K199" s="99"/>
      <c r="L199" s="99"/>
      <c r="M199" s="47"/>
    </row>
    <row r="200" spans="1:13">
      <c r="A200" s="98"/>
      <c r="B200" s="99"/>
      <c r="C200" s="100"/>
      <c r="D200" s="101"/>
      <c r="E200" s="101"/>
      <c r="F200" s="99"/>
      <c r="G200" s="99"/>
      <c r="H200" s="99"/>
      <c r="I200" s="99"/>
      <c r="J200" s="99"/>
      <c r="K200" s="99"/>
      <c r="L200" s="99"/>
      <c r="M200" s="47"/>
    </row>
    <row r="201" spans="1:13">
      <c r="A201" s="98"/>
      <c r="B201" s="99"/>
      <c r="C201" s="100"/>
      <c r="D201" s="101"/>
      <c r="E201" s="101"/>
      <c r="F201" s="99"/>
      <c r="G201" s="99"/>
      <c r="H201" s="99"/>
      <c r="I201" s="99"/>
      <c r="J201" s="99"/>
      <c r="K201" s="99"/>
      <c r="L201" s="99"/>
      <c r="M201" s="47"/>
    </row>
    <row r="202" spans="1:13">
      <c r="A202" s="98"/>
      <c r="B202" s="99"/>
      <c r="C202" s="100"/>
      <c r="D202" s="101"/>
      <c r="E202" s="101"/>
      <c r="F202" s="99"/>
      <c r="G202" s="99"/>
      <c r="H202" s="99"/>
      <c r="I202" s="99"/>
      <c r="J202" s="99"/>
      <c r="K202" s="99"/>
      <c r="L202" s="99"/>
      <c r="M202" s="47"/>
    </row>
    <row r="203" spans="1:13">
      <c r="A203" s="98"/>
      <c r="B203" s="99"/>
      <c r="C203" s="100"/>
      <c r="D203" s="101"/>
      <c r="E203" s="101"/>
      <c r="F203" s="99"/>
      <c r="G203" s="99"/>
      <c r="H203" s="99"/>
      <c r="I203" s="99"/>
      <c r="J203" s="99"/>
      <c r="K203" s="99"/>
      <c r="L203" s="99"/>
      <c r="M203" s="47"/>
    </row>
    <row r="204" spans="1:13">
      <c r="A204" s="98"/>
      <c r="B204" s="99"/>
      <c r="C204" s="100"/>
      <c r="D204" s="101"/>
      <c r="E204" s="101"/>
      <c r="F204" s="99"/>
      <c r="G204" s="99"/>
      <c r="H204" s="99"/>
      <c r="I204" s="99"/>
      <c r="J204" s="99"/>
      <c r="K204" s="99"/>
      <c r="L204" s="99"/>
      <c r="M204" s="47"/>
    </row>
    <row r="205" spans="1:13">
      <c r="A205" s="98"/>
      <c r="B205" s="99"/>
      <c r="C205" s="100"/>
      <c r="D205" s="101"/>
      <c r="E205" s="101"/>
      <c r="F205" s="99"/>
      <c r="G205" s="99"/>
      <c r="H205" s="99"/>
      <c r="I205" s="99"/>
      <c r="J205" s="99"/>
      <c r="K205" s="99"/>
      <c r="L205" s="99"/>
      <c r="M205" s="47"/>
    </row>
    <row r="206" spans="1:13">
      <c r="A206" s="98"/>
      <c r="B206" s="99"/>
      <c r="C206" s="100"/>
      <c r="D206" s="101"/>
      <c r="E206" s="101"/>
      <c r="F206" s="99"/>
      <c r="G206" s="99"/>
      <c r="H206" s="99"/>
      <c r="I206" s="99"/>
      <c r="J206" s="99"/>
      <c r="K206" s="99"/>
      <c r="L206" s="99"/>
      <c r="M206" s="47"/>
    </row>
    <row r="207" spans="1:13">
      <c r="A207" s="98"/>
      <c r="B207" s="99"/>
      <c r="C207" s="100"/>
      <c r="D207" s="101"/>
      <c r="E207" s="101"/>
      <c r="F207" s="99"/>
      <c r="G207" s="99"/>
      <c r="H207" s="99"/>
      <c r="I207" s="99"/>
      <c r="J207" s="99"/>
      <c r="K207" s="99"/>
      <c r="L207" s="99"/>
      <c r="M207" s="47"/>
    </row>
    <row r="208" spans="1:13">
      <c r="A208" s="10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1:13" ht="39.75" customHeight="1">
      <c r="A209" s="409"/>
      <c r="B209" s="409"/>
      <c r="C209" s="409"/>
      <c r="D209" s="409"/>
      <c r="E209" s="409"/>
      <c r="F209" s="409"/>
      <c r="G209" s="409"/>
      <c r="H209" s="409"/>
      <c r="I209" s="409"/>
      <c r="J209" s="409"/>
      <c r="K209" s="409"/>
      <c r="L209" s="409"/>
      <c r="M209" s="409"/>
    </row>
  </sheetData>
  <mergeCells count="1">
    <mergeCell ref="A209:M20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54"/>
  <sheetViews>
    <sheetView view="pageBreakPreview" zoomScaleNormal="75" zoomScaleSheetLayoutView="100" workbookViewId="0">
      <selection activeCell="K12" sqref="K12"/>
    </sheetView>
  </sheetViews>
  <sheetFormatPr defaultColWidth="9.140625" defaultRowHeight="15"/>
  <cols>
    <col min="1" max="1" width="25.570312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5.28515625" style="69" hidden="1" customWidth="1"/>
    <col min="8" max="10" width="9.140625" style="70"/>
    <col min="11" max="16384" width="9.140625" style="72"/>
  </cols>
  <sheetData>
    <row r="1" spans="1:7" ht="30" customHeight="1">
      <c r="A1" s="421" t="s">
        <v>2495</v>
      </c>
      <c r="B1" s="421"/>
      <c r="C1" s="421"/>
      <c r="D1" s="421"/>
      <c r="E1" s="421"/>
      <c r="F1" s="421"/>
    </row>
    <row r="2" spans="1:7" ht="203.25" customHeight="1">
      <c r="A2" s="38" t="s">
        <v>28</v>
      </c>
      <c r="B2" s="38" t="s">
        <v>152</v>
      </c>
      <c r="C2" s="38" t="s">
        <v>29</v>
      </c>
      <c r="D2" s="39" t="s">
        <v>30</v>
      </c>
      <c r="E2" s="38" t="s">
        <v>31</v>
      </c>
      <c r="F2" s="40" t="s">
        <v>32</v>
      </c>
    </row>
    <row r="3" spans="1:7" ht="15.75">
      <c r="A3" s="38">
        <v>1</v>
      </c>
      <c r="B3" s="38">
        <v>2</v>
      </c>
      <c r="C3" s="38">
        <v>3</v>
      </c>
      <c r="D3" s="39" t="s">
        <v>150</v>
      </c>
      <c r="E3" s="38">
        <v>5</v>
      </c>
      <c r="F3" s="40">
        <v>6</v>
      </c>
      <c r="G3" s="48"/>
    </row>
    <row r="4" spans="1:7" ht="15.75">
      <c r="A4" s="113" t="s">
        <v>155</v>
      </c>
      <c r="B4" s="44" t="s">
        <v>156</v>
      </c>
      <c r="C4" s="48" t="s">
        <v>157</v>
      </c>
      <c r="D4" s="48">
        <v>1</v>
      </c>
      <c r="E4" s="131">
        <v>400</v>
      </c>
      <c r="F4" s="374">
        <v>156</v>
      </c>
      <c r="G4" s="48"/>
    </row>
    <row r="5" spans="1:7" ht="15.75">
      <c r="A5" s="113" t="s">
        <v>155</v>
      </c>
      <c r="B5" s="44" t="s">
        <v>156</v>
      </c>
      <c r="C5" s="48" t="s">
        <v>157</v>
      </c>
      <c r="D5" s="48">
        <v>2</v>
      </c>
      <c r="E5" s="131">
        <v>250</v>
      </c>
      <c r="F5" s="374">
        <v>145</v>
      </c>
      <c r="G5" s="48"/>
    </row>
    <row r="6" spans="1:7" ht="15.75">
      <c r="A6" s="113" t="s">
        <v>155</v>
      </c>
      <c r="B6" s="44" t="s">
        <v>156</v>
      </c>
      <c r="C6" s="48" t="s">
        <v>157</v>
      </c>
      <c r="D6" s="48">
        <v>3</v>
      </c>
      <c r="E6" s="131">
        <v>400</v>
      </c>
      <c r="F6" s="374">
        <v>164</v>
      </c>
      <c r="G6" s="48"/>
    </row>
    <row r="7" spans="1:7" ht="15.75">
      <c r="A7" s="113" t="s">
        <v>155</v>
      </c>
      <c r="B7" s="44" t="s">
        <v>156</v>
      </c>
      <c r="C7" s="48" t="s">
        <v>157</v>
      </c>
      <c r="D7" s="48">
        <v>4</v>
      </c>
      <c r="E7" s="131">
        <v>630</v>
      </c>
      <c r="F7" s="412">
        <v>302</v>
      </c>
      <c r="G7" s="48"/>
    </row>
    <row r="8" spans="1:7" ht="15.75">
      <c r="A8" s="113" t="s">
        <v>155</v>
      </c>
      <c r="B8" s="44" t="s">
        <v>156</v>
      </c>
      <c r="C8" s="48" t="s">
        <v>157</v>
      </c>
      <c r="D8" s="48">
        <v>4</v>
      </c>
      <c r="E8" s="131" t="s">
        <v>175</v>
      </c>
      <c r="F8" s="412"/>
      <c r="G8" s="48"/>
    </row>
    <row r="9" spans="1:7" ht="15.75">
      <c r="A9" s="113" t="s">
        <v>155</v>
      </c>
      <c r="B9" s="44" t="s">
        <v>156</v>
      </c>
      <c r="C9" s="48" t="s">
        <v>157</v>
      </c>
      <c r="D9" s="48">
        <v>5</v>
      </c>
      <c r="E9" s="131">
        <v>630</v>
      </c>
      <c r="F9" s="412">
        <v>441</v>
      </c>
      <c r="G9" s="48"/>
    </row>
    <row r="10" spans="1:7" ht="15.75">
      <c r="A10" s="113" t="s">
        <v>155</v>
      </c>
      <c r="B10" s="44" t="s">
        <v>156</v>
      </c>
      <c r="C10" s="48" t="s">
        <v>157</v>
      </c>
      <c r="D10" s="48">
        <v>5</v>
      </c>
      <c r="E10" s="131" t="s">
        <v>175</v>
      </c>
      <c r="F10" s="412"/>
      <c r="G10" s="48"/>
    </row>
    <row r="11" spans="1:7" ht="15.75">
      <c r="A11" s="113" t="s">
        <v>155</v>
      </c>
      <c r="B11" s="44" t="s">
        <v>156</v>
      </c>
      <c r="C11" s="48" t="s">
        <v>157</v>
      </c>
      <c r="D11" s="48">
        <v>6</v>
      </c>
      <c r="E11" s="131">
        <v>400</v>
      </c>
      <c r="F11" s="412">
        <v>248</v>
      </c>
      <c r="G11" s="48"/>
    </row>
    <row r="12" spans="1:7" ht="15.75">
      <c r="A12" s="113" t="s">
        <v>155</v>
      </c>
      <c r="B12" s="44" t="s">
        <v>156</v>
      </c>
      <c r="C12" s="48" t="s">
        <v>157</v>
      </c>
      <c r="D12" s="48">
        <v>6</v>
      </c>
      <c r="E12" s="131" t="s">
        <v>151</v>
      </c>
      <c r="F12" s="412"/>
      <c r="G12" s="70"/>
    </row>
    <row r="13" spans="1:7" ht="15.75">
      <c r="A13" s="113" t="s">
        <v>155</v>
      </c>
      <c r="B13" s="44" t="s">
        <v>156</v>
      </c>
      <c r="C13" s="48" t="s">
        <v>157</v>
      </c>
      <c r="D13" s="48">
        <v>7</v>
      </c>
      <c r="E13" s="131">
        <v>400</v>
      </c>
      <c r="F13" s="412">
        <v>336</v>
      </c>
      <c r="G13" s="70"/>
    </row>
    <row r="14" spans="1:7" ht="15.75">
      <c r="A14" s="113" t="s">
        <v>155</v>
      </c>
      <c r="B14" s="44" t="s">
        <v>156</v>
      </c>
      <c r="C14" s="48" t="s">
        <v>157</v>
      </c>
      <c r="D14" s="48">
        <v>7</v>
      </c>
      <c r="E14" s="131" t="s">
        <v>151</v>
      </c>
      <c r="F14" s="412"/>
      <c r="G14" s="70"/>
    </row>
    <row r="15" spans="1:7" ht="15.75">
      <c r="A15" s="113" t="s">
        <v>155</v>
      </c>
      <c r="B15" s="44" t="s">
        <v>156</v>
      </c>
      <c r="C15" s="48" t="s">
        <v>157</v>
      </c>
      <c r="D15" s="48">
        <v>8</v>
      </c>
      <c r="E15" s="131">
        <v>400</v>
      </c>
      <c r="F15" s="412">
        <v>144</v>
      </c>
      <c r="G15" s="70"/>
    </row>
    <row r="16" spans="1:7" ht="15.75">
      <c r="A16" s="113" t="s">
        <v>155</v>
      </c>
      <c r="B16" s="44" t="s">
        <v>156</v>
      </c>
      <c r="C16" s="48" t="s">
        <v>157</v>
      </c>
      <c r="D16" s="48">
        <v>8</v>
      </c>
      <c r="E16" s="131" t="s">
        <v>151</v>
      </c>
      <c r="F16" s="412"/>
      <c r="G16" s="70"/>
    </row>
    <row r="17" spans="1:7" ht="15.75">
      <c r="A17" s="113" t="s">
        <v>155</v>
      </c>
      <c r="B17" s="44" t="s">
        <v>156</v>
      </c>
      <c r="C17" s="48" t="s">
        <v>157</v>
      </c>
      <c r="D17" s="48">
        <v>9</v>
      </c>
      <c r="E17" s="131">
        <v>400</v>
      </c>
      <c r="F17" s="374">
        <v>208</v>
      </c>
      <c r="G17" s="70"/>
    </row>
    <row r="18" spans="1:7" ht="17.25" customHeight="1">
      <c r="A18" s="113" t="s">
        <v>155</v>
      </c>
      <c r="B18" s="44" t="s">
        <v>156</v>
      </c>
      <c r="C18" s="48" t="s">
        <v>157</v>
      </c>
      <c r="D18" s="48">
        <v>11</v>
      </c>
      <c r="E18" s="48">
        <v>400</v>
      </c>
      <c r="F18" s="374">
        <v>168</v>
      </c>
      <c r="G18" s="419"/>
    </row>
    <row r="19" spans="1:7" ht="15.75" customHeight="1">
      <c r="A19" s="113" t="s">
        <v>155</v>
      </c>
      <c r="B19" s="44" t="s">
        <v>156</v>
      </c>
      <c r="C19" s="48" t="s">
        <v>157</v>
      </c>
      <c r="D19" s="48">
        <v>13</v>
      </c>
      <c r="E19" s="48">
        <v>400</v>
      </c>
      <c r="F19" s="374">
        <v>120</v>
      </c>
      <c r="G19" s="419"/>
    </row>
    <row r="20" spans="1:7" ht="15.75" customHeight="1">
      <c r="A20" s="113" t="s">
        <v>155</v>
      </c>
      <c r="B20" s="44" t="s">
        <v>156</v>
      </c>
      <c r="C20" s="48" t="s">
        <v>157</v>
      </c>
      <c r="D20" s="48">
        <v>15</v>
      </c>
      <c r="E20" s="131">
        <v>630</v>
      </c>
      <c r="F20" s="412">
        <v>428</v>
      </c>
      <c r="G20" s="419"/>
    </row>
    <row r="21" spans="1:7" ht="15.75" customHeight="1">
      <c r="A21" s="113" t="s">
        <v>155</v>
      </c>
      <c r="B21" s="44" t="s">
        <v>156</v>
      </c>
      <c r="C21" s="48" t="s">
        <v>157</v>
      </c>
      <c r="D21" s="48">
        <v>15</v>
      </c>
      <c r="E21" s="131" t="s">
        <v>175</v>
      </c>
      <c r="F21" s="412"/>
      <c r="G21" s="419"/>
    </row>
    <row r="22" spans="1:7" ht="15.75" customHeight="1">
      <c r="A22" s="113" t="s">
        <v>155</v>
      </c>
      <c r="B22" s="44" t="s">
        <v>156</v>
      </c>
      <c r="C22" s="48" t="s">
        <v>157</v>
      </c>
      <c r="D22" s="48">
        <v>16</v>
      </c>
      <c r="E22" s="131">
        <v>630</v>
      </c>
      <c r="F22" s="374">
        <v>239</v>
      </c>
      <c r="G22" s="419"/>
    </row>
    <row r="23" spans="1:7" ht="15.75" customHeight="1">
      <c r="A23" s="113" t="s">
        <v>155</v>
      </c>
      <c r="B23" s="44" t="s">
        <v>156</v>
      </c>
      <c r="C23" s="48" t="s">
        <v>157</v>
      </c>
      <c r="D23" s="48">
        <v>17</v>
      </c>
      <c r="E23" s="131">
        <v>250</v>
      </c>
      <c r="F23" s="374">
        <v>140</v>
      </c>
      <c r="G23" s="419"/>
    </row>
    <row r="24" spans="1:7" ht="15.75" customHeight="1">
      <c r="A24" s="113" t="s">
        <v>155</v>
      </c>
      <c r="B24" s="44" t="s">
        <v>156</v>
      </c>
      <c r="C24" s="48" t="s">
        <v>157</v>
      </c>
      <c r="D24" s="48">
        <v>18</v>
      </c>
      <c r="E24" s="131">
        <v>400</v>
      </c>
      <c r="F24" s="374">
        <v>152</v>
      </c>
      <c r="G24" s="419"/>
    </row>
    <row r="25" spans="1:7" ht="15.75" customHeight="1">
      <c r="A25" s="113" t="s">
        <v>155</v>
      </c>
      <c r="B25" s="44" t="s">
        <v>156</v>
      </c>
      <c r="C25" s="48" t="s">
        <v>157</v>
      </c>
      <c r="D25" s="48">
        <v>19</v>
      </c>
      <c r="E25" s="131">
        <v>630</v>
      </c>
      <c r="F25" s="374">
        <v>195</v>
      </c>
      <c r="G25" s="419"/>
    </row>
    <row r="26" spans="1:7" ht="15.75" customHeight="1">
      <c r="A26" s="113" t="s">
        <v>155</v>
      </c>
      <c r="B26" s="44" t="s">
        <v>156</v>
      </c>
      <c r="C26" s="48" t="s">
        <v>157</v>
      </c>
      <c r="D26" s="48">
        <v>20</v>
      </c>
      <c r="E26" s="131">
        <v>400</v>
      </c>
      <c r="F26" s="374">
        <v>292</v>
      </c>
      <c r="G26" s="419"/>
    </row>
    <row r="27" spans="1:7" ht="15.75" customHeight="1">
      <c r="A27" s="113" t="s">
        <v>155</v>
      </c>
      <c r="B27" s="44" t="s">
        <v>156</v>
      </c>
      <c r="C27" s="48" t="s">
        <v>157</v>
      </c>
      <c r="D27" s="48">
        <v>21</v>
      </c>
      <c r="E27" s="76">
        <v>630</v>
      </c>
      <c r="F27" s="374">
        <v>277</v>
      </c>
      <c r="G27" s="419"/>
    </row>
    <row r="28" spans="1:7" ht="15.75" customHeight="1">
      <c r="A28" s="113" t="s">
        <v>155</v>
      </c>
      <c r="B28" s="44" t="s">
        <v>156</v>
      </c>
      <c r="C28" s="48" t="s">
        <v>157</v>
      </c>
      <c r="D28" s="48">
        <v>22</v>
      </c>
      <c r="E28" s="48">
        <v>630</v>
      </c>
      <c r="F28" s="374">
        <v>101</v>
      </c>
      <c r="G28" s="419"/>
    </row>
    <row r="29" spans="1:7" ht="15.75" customHeight="1">
      <c r="A29" s="113" t="s">
        <v>155</v>
      </c>
      <c r="B29" s="44" t="s">
        <v>156</v>
      </c>
      <c r="C29" s="48" t="s">
        <v>157</v>
      </c>
      <c r="D29" s="48">
        <v>24</v>
      </c>
      <c r="E29" s="48">
        <v>400</v>
      </c>
      <c r="F29" s="374">
        <v>228</v>
      </c>
      <c r="G29" s="419"/>
    </row>
    <row r="30" spans="1:7" ht="15.75" customHeight="1">
      <c r="A30" s="113" t="s">
        <v>155</v>
      </c>
      <c r="B30" s="44" t="s">
        <v>156</v>
      </c>
      <c r="C30" s="48" t="s">
        <v>157</v>
      </c>
      <c r="D30" s="48">
        <v>27</v>
      </c>
      <c r="E30" s="48">
        <v>250</v>
      </c>
      <c r="F30" s="374">
        <v>153</v>
      </c>
      <c r="G30" s="419"/>
    </row>
    <row r="31" spans="1:7" ht="15.75" customHeight="1">
      <c r="A31" s="113" t="s">
        <v>155</v>
      </c>
      <c r="B31" s="44" t="s">
        <v>156</v>
      </c>
      <c r="C31" s="48" t="s">
        <v>157</v>
      </c>
      <c r="D31" s="48">
        <v>28</v>
      </c>
      <c r="E31" s="131">
        <v>400</v>
      </c>
      <c r="F31" s="374">
        <v>112</v>
      </c>
      <c r="G31" s="419"/>
    </row>
    <row r="32" spans="1:7" ht="15.75" customHeight="1">
      <c r="A32" s="113" t="s">
        <v>155</v>
      </c>
      <c r="B32" s="44" t="s">
        <v>156</v>
      </c>
      <c r="C32" s="48" t="s">
        <v>157</v>
      </c>
      <c r="D32" s="48">
        <v>29</v>
      </c>
      <c r="E32" s="131">
        <v>400</v>
      </c>
      <c r="F32" s="374">
        <v>232</v>
      </c>
      <c r="G32" s="419"/>
    </row>
    <row r="33" spans="1:7" ht="15.75" customHeight="1">
      <c r="A33" s="113" t="s">
        <v>155</v>
      </c>
      <c r="B33" s="44" t="s">
        <v>156</v>
      </c>
      <c r="C33" s="48" t="s">
        <v>157</v>
      </c>
      <c r="D33" s="48">
        <v>32</v>
      </c>
      <c r="E33" s="131">
        <v>250</v>
      </c>
      <c r="F33" s="376">
        <v>18</v>
      </c>
      <c r="G33" s="419"/>
    </row>
    <row r="34" spans="1:7" ht="15.75" customHeight="1">
      <c r="A34" s="113" t="s">
        <v>155</v>
      </c>
      <c r="B34" s="44" t="s">
        <v>156</v>
      </c>
      <c r="C34" s="48" t="s">
        <v>157</v>
      </c>
      <c r="D34" s="48">
        <v>33</v>
      </c>
      <c r="E34" s="131">
        <v>400</v>
      </c>
      <c r="F34" s="374">
        <v>224</v>
      </c>
      <c r="G34" s="419"/>
    </row>
    <row r="35" spans="1:7" ht="15.75" customHeight="1">
      <c r="A35" s="113" t="s">
        <v>155</v>
      </c>
      <c r="B35" s="44" t="s">
        <v>156</v>
      </c>
      <c r="C35" s="48" t="s">
        <v>157</v>
      </c>
      <c r="D35" s="48">
        <v>34</v>
      </c>
      <c r="E35" s="131">
        <v>630</v>
      </c>
      <c r="F35" s="374">
        <v>347</v>
      </c>
      <c r="G35" s="419"/>
    </row>
    <row r="36" spans="1:7" ht="15.75" customHeight="1">
      <c r="A36" s="113" t="s">
        <v>155</v>
      </c>
      <c r="B36" s="44" t="s">
        <v>156</v>
      </c>
      <c r="C36" s="48" t="s">
        <v>157</v>
      </c>
      <c r="D36" s="48">
        <v>37</v>
      </c>
      <c r="E36" s="131">
        <v>320</v>
      </c>
      <c r="F36" s="412">
        <v>106</v>
      </c>
      <c r="G36" s="419"/>
    </row>
    <row r="37" spans="1:7" ht="15.75" customHeight="1">
      <c r="A37" s="113" t="s">
        <v>155</v>
      </c>
      <c r="B37" s="44" t="s">
        <v>156</v>
      </c>
      <c r="C37" s="48" t="s">
        <v>157</v>
      </c>
      <c r="D37" s="48">
        <v>37</v>
      </c>
      <c r="E37" s="131">
        <v>400</v>
      </c>
      <c r="F37" s="412"/>
      <c r="G37" s="419"/>
    </row>
    <row r="38" spans="1:7" ht="15.75" customHeight="1">
      <c r="A38" s="113" t="s">
        <v>155</v>
      </c>
      <c r="B38" s="44" t="s">
        <v>156</v>
      </c>
      <c r="C38" s="48" t="s">
        <v>157</v>
      </c>
      <c r="D38" s="48">
        <v>38</v>
      </c>
      <c r="E38" s="131">
        <v>400</v>
      </c>
      <c r="F38" s="374">
        <v>260</v>
      </c>
      <c r="G38" s="419"/>
    </row>
    <row r="39" spans="1:7" ht="15.75" customHeight="1">
      <c r="A39" s="113" t="s">
        <v>155</v>
      </c>
      <c r="B39" s="44" t="s">
        <v>156</v>
      </c>
      <c r="C39" s="48" t="s">
        <v>157</v>
      </c>
      <c r="D39" s="48">
        <v>39</v>
      </c>
      <c r="E39" s="131">
        <v>630</v>
      </c>
      <c r="F39" s="412">
        <v>460</v>
      </c>
      <c r="G39" s="419"/>
    </row>
    <row r="40" spans="1:7" ht="15.75" customHeight="1">
      <c r="A40" s="113" t="s">
        <v>155</v>
      </c>
      <c r="B40" s="44" t="s">
        <v>156</v>
      </c>
      <c r="C40" s="48" t="s">
        <v>157</v>
      </c>
      <c r="D40" s="48">
        <v>39</v>
      </c>
      <c r="E40" s="131" t="s">
        <v>175</v>
      </c>
      <c r="F40" s="412"/>
      <c r="G40" s="419"/>
    </row>
    <row r="41" spans="1:7" ht="15.75" customHeight="1">
      <c r="A41" s="113" t="s">
        <v>155</v>
      </c>
      <c r="B41" s="44" t="s">
        <v>156</v>
      </c>
      <c r="C41" s="48" t="s">
        <v>157</v>
      </c>
      <c r="D41" s="48">
        <v>40</v>
      </c>
      <c r="E41" s="131">
        <v>250</v>
      </c>
      <c r="F41" s="412">
        <v>169</v>
      </c>
      <c r="G41" s="419"/>
    </row>
    <row r="42" spans="1:7" ht="15.75" customHeight="1">
      <c r="A42" s="113" t="s">
        <v>155</v>
      </c>
      <c r="B42" s="44" t="s">
        <v>156</v>
      </c>
      <c r="C42" s="48" t="s">
        <v>157</v>
      </c>
      <c r="D42" s="48">
        <v>40</v>
      </c>
      <c r="E42" s="131">
        <v>400</v>
      </c>
      <c r="F42" s="412"/>
      <c r="G42" s="419"/>
    </row>
    <row r="43" spans="1:7" ht="15.75" customHeight="1">
      <c r="A43" s="113" t="s">
        <v>155</v>
      </c>
      <c r="B43" s="44" t="s">
        <v>156</v>
      </c>
      <c r="C43" s="48" t="s">
        <v>157</v>
      </c>
      <c r="D43" s="48">
        <v>43</v>
      </c>
      <c r="E43" s="131">
        <v>400</v>
      </c>
      <c r="F43" s="412">
        <v>136</v>
      </c>
      <c r="G43" s="419"/>
    </row>
    <row r="44" spans="1:7" ht="15.75" customHeight="1">
      <c r="A44" s="113" t="s">
        <v>155</v>
      </c>
      <c r="B44" s="44" t="s">
        <v>156</v>
      </c>
      <c r="C44" s="48" t="s">
        <v>157</v>
      </c>
      <c r="D44" s="48">
        <v>43</v>
      </c>
      <c r="E44" s="131" t="s">
        <v>151</v>
      </c>
      <c r="F44" s="412"/>
      <c r="G44" s="419"/>
    </row>
    <row r="45" spans="1:7" ht="15.75" customHeight="1">
      <c r="A45" s="113" t="s">
        <v>155</v>
      </c>
      <c r="B45" s="44" t="s">
        <v>156</v>
      </c>
      <c r="C45" s="48" t="s">
        <v>157</v>
      </c>
      <c r="D45" s="48">
        <v>45</v>
      </c>
      <c r="E45" s="48">
        <v>400</v>
      </c>
      <c r="F45" s="412">
        <v>272</v>
      </c>
      <c r="G45" s="419"/>
    </row>
    <row r="46" spans="1:7" ht="15.75" customHeight="1">
      <c r="A46" s="113" t="s">
        <v>155</v>
      </c>
      <c r="B46" s="44" t="s">
        <v>156</v>
      </c>
      <c r="C46" s="48" t="s">
        <v>157</v>
      </c>
      <c r="D46" s="48">
        <v>45</v>
      </c>
      <c r="E46" s="48" t="s">
        <v>151</v>
      </c>
      <c r="F46" s="412"/>
      <c r="G46" s="419"/>
    </row>
    <row r="47" spans="1:7" ht="15.75" customHeight="1">
      <c r="A47" s="113" t="s">
        <v>155</v>
      </c>
      <c r="B47" s="44" t="s">
        <v>156</v>
      </c>
      <c r="C47" s="48" t="s">
        <v>157</v>
      </c>
      <c r="D47" s="48">
        <v>46</v>
      </c>
      <c r="E47" s="131">
        <v>400</v>
      </c>
      <c r="F47" s="374">
        <v>116</v>
      </c>
      <c r="G47" s="419"/>
    </row>
    <row r="48" spans="1:7" ht="15.75" customHeight="1">
      <c r="A48" s="113" t="s">
        <v>155</v>
      </c>
      <c r="B48" s="44" t="s">
        <v>156</v>
      </c>
      <c r="C48" s="48" t="s">
        <v>157</v>
      </c>
      <c r="D48" s="48">
        <v>47</v>
      </c>
      <c r="E48" s="131">
        <v>250</v>
      </c>
      <c r="F48" s="374">
        <v>65</v>
      </c>
      <c r="G48" s="419"/>
    </row>
    <row r="49" spans="1:7" ht="15.75" customHeight="1">
      <c r="A49" s="113" t="s">
        <v>155</v>
      </c>
      <c r="B49" s="44" t="s">
        <v>156</v>
      </c>
      <c r="C49" s="48" t="s">
        <v>157</v>
      </c>
      <c r="D49" s="48">
        <v>48</v>
      </c>
      <c r="E49" s="131">
        <v>320</v>
      </c>
      <c r="F49" s="374">
        <v>99</v>
      </c>
      <c r="G49" s="419"/>
    </row>
    <row r="50" spans="1:7" ht="15.75" customHeight="1">
      <c r="A50" s="113" t="s">
        <v>155</v>
      </c>
      <c r="B50" s="44" t="s">
        <v>156</v>
      </c>
      <c r="C50" s="48" t="s">
        <v>157</v>
      </c>
      <c r="D50" s="48">
        <v>49</v>
      </c>
      <c r="E50" s="131">
        <v>630</v>
      </c>
      <c r="F50" s="374">
        <v>466</v>
      </c>
      <c r="G50" s="419"/>
    </row>
    <row r="51" spans="1:7" ht="15.75" customHeight="1">
      <c r="A51" s="113" t="s">
        <v>155</v>
      </c>
      <c r="B51" s="44" t="s">
        <v>156</v>
      </c>
      <c r="C51" s="48" t="s">
        <v>157</v>
      </c>
      <c r="D51" s="48">
        <v>50</v>
      </c>
      <c r="E51" s="131">
        <v>630</v>
      </c>
      <c r="F51" s="374">
        <v>315</v>
      </c>
      <c r="G51" s="419"/>
    </row>
    <row r="52" spans="1:7" ht="15.75" customHeight="1">
      <c r="A52" s="113" t="s">
        <v>155</v>
      </c>
      <c r="B52" s="44" t="s">
        <v>156</v>
      </c>
      <c r="C52" s="48" t="s">
        <v>157</v>
      </c>
      <c r="D52" s="48">
        <v>51</v>
      </c>
      <c r="E52" s="131">
        <v>630</v>
      </c>
      <c r="F52" s="374">
        <v>296</v>
      </c>
      <c r="G52" s="419"/>
    </row>
    <row r="53" spans="1:7" ht="15.75" customHeight="1">
      <c r="A53" s="113" t="s">
        <v>155</v>
      </c>
      <c r="B53" s="44" t="s">
        <v>156</v>
      </c>
      <c r="C53" s="48" t="s">
        <v>157</v>
      </c>
      <c r="D53" s="48">
        <v>52</v>
      </c>
      <c r="E53" s="131">
        <v>630</v>
      </c>
      <c r="F53" s="412">
        <v>309</v>
      </c>
      <c r="G53" s="419"/>
    </row>
    <row r="54" spans="1:7" ht="15.75" customHeight="1">
      <c r="A54" s="113" t="s">
        <v>155</v>
      </c>
      <c r="B54" s="44" t="s">
        <v>156</v>
      </c>
      <c r="C54" s="48" t="s">
        <v>157</v>
      </c>
      <c r="D54" s="48">
        <v>52</v>
      </c>
      <c r="E54" s="131" t="s">
        <v>175</v>
      </c>
      <c r="F54" s="412"/>
      <c r="G54" s="419"/>
    </row>
    <row r="55" spans="1:7" ht="15.75" customHeight="1">
      <c r="A55" s="113" t="s">
        <v>155</v>
      </c>
      <c r="B55" s="44" t="s">
        <v>156</v>
      </c>
      <c r="C55" s="48" t="s">
        <v>157</v>
      </c>
      <c r="D55" s="48">
        <v>53</v>
      </c>
      <c r="E55" s="131">
        <v>320</v>
      </c>
      <c r="F55" s="412">
        <v>228</v>
      </c>
      <c r="G55" s="419"/>
    </row>
    <row r="56" spans="1:7" ht="15.75" customHeight="1">
      <c r="A56" s="113" t="s">
        <v>155</v>
      </c>
      <c r="B56" s="44" t="s">
        <v>156</v>
      </c>
      <c r="C56" s="48" t="s">
        <v>157</v>
      </c>
      <c r="D56" s="48">
        <v>53</v>
      </c>
      <c r="E56" s="131">
        <v>400</v>
      </c>
      <c r="F56" s="412"/>
      <c r="G56" s="419"/>
    </row>
    <row r="57" spans="1:7" ht="15.75" customHeight="1">
      <c r="A57" s="113" t="s">
        <v>155</v>
      </c>
      <c r="B57" s="44" t="s">
        <v>156</v>
      </c>
      <c r="C57" s="48" t="s">
        <v>157</v>
      </c>
      <c r="D57" s="48">
        <v>54</v>
      </c>
      <c r="E57" s="131">
        <v>400</v>
      </c>
      <c r="F57" s="412">
        <v>244</v>
      </c>
      <c r="G57" s="419"/>
    </row>
    <row r="58" spans="1:7" ht="15.75" customHeight="1">
      <c r="A58" s="113" t="s">
        <v>155</v>
      </c>
      <c r="B58" s="44" t="s">
        <v>156</v>
      </c>
      <c r="C58" s="48" t="s">
        <v>157</v>
      </c>
      <c r="D58" s="48">
        <v>54</v>
      </c>
      <c r="E58" s="131">
        <v>400</v>
      </c>
      <c r="F58" s="412"/>
      <c r="G58" s="419"/>
    </row>
    <row r="59" spans="1:7" ht="15.75" customHeight="1">
      <c r="A59" s="113" t="s">
        <v>155</v>
      </c>
      <c r="B59" s="44" t="s">
        <v>156</v>
      </c>
      <c r="C59" s="48" t="s">
        <v>157</v>
      </c>
      <c r="D59" s="48">
        <v>55</v>
      </c>
      <c r="E59" s="131">
        <v>250</v>
      </c>
      <c r="F59" s="412">
        <v>203</v>
      </c>
      <c r="G59" s="419"/>
    </row>
    <row r="60" spans="1:7" ht="15.75" customHeight="1">
      <c r="A60" s="113" t="s">
        <v>155</v>
      </c>
      <c r="B60" s="44" t="s">
        <v>156</v>
      </c>
      <c r="C60" s="48" t="s">
        <v>157</v>
      </c>
      <c r="D60" s="48">
        <v>55</v>
      </c>
      <c r="E60" s="131" t="s">
        <v>154</v>
      </c>
      <c r="F60" s="412"/>
      <c r="G60" s="419"/>
    </row>
    <row r="61" spans="1:7" ht="15.75" customHeight="1">
      <c r="A61" s="113" t="s">
        <v>155</v>
      </c>
      <c r="B61" s="44" t="s">
        <v>156</v>
      </c>
      <c r="C61" s="48" t="s">
        <v>157</v>
      </c>
      <c r="D61" s="48">
        <v>56</v>
      </c>
      <c r="E61" s="131">
        <v>250</v>
      </c>
      <c r="F61" s="374">
        <v>75</v>
      </c>
      <c r="G61" s="419"/>
    </row>
    <row r="62" spans="1:7" ht="15.75" customHeight="1">
      <c r="A62" s="113" t="s">
        <v>155</v>
      </c>
      <c r="B62" s="44" t="s">
        <v>156</v>
      </c>
      <c r="C62" s="48" t="s">
        <v>157</v>
      </c>
      <c r="D62" s="48">
        <v>57</v>
      </c>
      <c r="E62" s="131">
        <v>400</v>
      </c>
      <c r="F62" s="374">
        <v>200</v>
      </c>
      <c r="G62" s="419"/>
    </row>
    <row r="63" spans="1:7" ht="15.75" customHeight="1">
      <c r="A63" s="113" t="s">
        <v>155</v>
      </c>
      <c r="B63" s="44" t="s">
        <v>156</v>
      </c>
      <c r="C63" s="48" t="s">
        <v>157</v>
      </c>
      <c r="D63" s="48">
        <v>58</v>
      </c>
      <c r="E63" s="131">
        <v>250</v>
      </c>
      <c r="F63" s="374">
        <v>130</v>
      </c>
      <c r="G63" s="419"/>
    </row>
    <row r="64" spans="1:7" ht="15.75" customHeight="1">
      <c r="A64" s="113" t="s">
        <v>155</v>
      </c>
      <c r="B64" s="44" t="s">
        <v>156</v>
      </c>
      <c r="C64" s="48" t="s">
        <v>157</v>
      </c>
      <c r="D64" s="48">
        <v>59</v>
      </c>
      <c r="E64" s="131">
        <v>630</v>
      </c>
      <c r="F64" s="412">
        <v>466</v>
      </c>
      <c r="G64" s="419"/>
    </row>
    <row r="65" spans="1:7" ht="15.75" customHeight="1">
      <c r="A65" s="113" t="s">
        <v>155</v>
      </c>
      <c r="B65" s="44" t="s">
        <v>156</v>
      </c>
      <c r="C65" s="48" t="s">
        <v>157</v>
      </c>
      <c r="D65" s="48">
        <v>59</v>
      </c>
      <c r="E65" s="131" t="s">
        <v>175</v>
      </c>
      <c r="F65" s="412"/>
      <c r="G65" s="419"/>
    </row>
    <row r="66" spans="1:7" ht="15.75" customHeight="1">
      <c r="A66" s="113" t="s">
        <v>155</v>
      </c>
      <c r="B66" s="44" t="s">
        <v>156</v>
      </c>
      <c r="C66" s="48" t="s">
        <v>157</v>
      </c>
      <c r="D66" s="48">
        <v>60</v>
      </c>
      <c r="E66" s="131">
        <v>630</v>
      </c>
      <c r="F66" s="412">
        <v>511</v>
      </c>
      <c r="G66" s="419"/>
    </row>
    <row r="67" spans="1:7" ht="15.75" customHeight="1">
      <c r="A67" s="113" t="s">
        <v>155</v>
      </c>
      <c r="B67" s="44" t="s">
        <v>156</v>
      </c>
      <c r="C67" s="48" t="s">
        <v>157</v>
      </c>
      <c r="D67" s="48">
        <v>60</v>
      </c>
      <c r="E67" s="131" t="s">
        <v>175</v>
      </c>
      <c r="F67" s="412"/>
      <c r="G67" s="419"/>
    </row>
    <row r="68" spans="1:7" ht="15.75" customHeight="1">
      <c r="A68" s="113" t="s">
        <v>155</v>
      </c>
      <c r="B68" s="44" t="s">
        <v>156</v>
      </c>
      <c r="C68" s="48" t="s">
        <v>157</v>
      </c>
      <c r="D68" s="48">
        <v>61</v>
      </c>
      <c r="E68" s="131">
        <v>400</v>
      </c>
      <c r="F68" s="374">
        <v>164</v>
      </c>
      <c r="G68" s="419"/>
    </row>
    <row r="69" spans="1:7" ht="15.75" customHeight="1">
      <c r="A69" s="113" t="s">
        <v>155</v>
      </c>
      <c r="B69" s="44" t="s">
        <v>156</v>
      </c>
      <c r="C69" s="48" t="s">
        <v>157</v>
      </c>
      <c r="D69" s="48">
        <v>62</v>
      </c>
      <c r="E69" s="131">
        <v>160</v>
      </c>
      <c r="F69" s="374">
        <v>133</v>
      </c>
      <c r="G69" s="419"/>
    </row>
    <row r="70" spans="1:7" ht="15.75" customHeight="1">
      <c r="A70" s="113" t="s">
        <v>155</v>
      </c>
      <c r="B70" s="44" t="s">
        <v>156</v>
      </c>
      <c r="C70" s="48" t="s">
        <v>157</v>
      </c>
      <c r="D70" s="48">
        <v>63</v>
      </c>
      <c r="E70" s="131">
        <v>630</v>
      </c>
      <c r="F70" s="412">
        <v>302</v>
      </c>
      <c r="G70" s="419"/>
    </row>
    <row r="71" spans="1:7" ht="15.75" customHeight="1">
      <c r="A71" s="113" t="s">
        <v>155</v>
      </c>
      <c r="B71" s="44" t="s">
        <v>156</v>
      </c>
      <c r="C71" s="48" t="s">
        <v>157</v>
      </c>
      <c r="D71" s="48">
        <v>63</v>
      </c>
      <c r="E71" s="131" t="s">
        <v>175</v>
      </c>
      <c r="F71" s="412"/>
      <c r="G71" s="419"/>
    </row>
    <row r="72" spans="1:7" ht="15.75" customHeight="1">
      <c r="A72" s="113" t="s">
        <v>155</v>
      </c>
      <c r="B72" s="44" t="s">
        <v>156</v>
      </c>
      <c r="C72" s="48" t="s">
        <v>157</v>
      </c>
      <c r="D72" s="48">
        <v>64</v>
      </c>
      <c r="E72" s="131">
        <v>400</v>
      </c>
      <c r="F72" s="412">
        <v>272</v>
      </c>
      <c r="G72" s="419"/>
    </row>
    <row r="73" spans="1:7" ht="15.75" customHeight="1">
      <c r="A73" s="113" t="s">
        <v>155</v>
      </c>
      <c r="B73" s="44" t="s">
        <v>156</v>
      </c>
      <c r="C73" s="48" t="s">
        <v>157</v>
      </c>
      <c r="D73" s="48">
        <v>64</v>
      </c>
      <c r="E73" s="131" t="s">
        <v>151</v>
      </c>
      <c r="F73" s="412"/>
      <c r="G73" s="419"/>
    </row>
    <row r="74" spans="1:7" ht="15.75" customHeight="1">
      <c r="A74" s="113" t="s">
        <v>155</v>
      </c>
      <c r="B74" s="44" t="s">
        <v>156</v>
      </c>
      <c r="C74" s="48" t="s">
        <v>157</v>
      </c>
      <c r="D74" s="48">
        <v>65</v>
      </c>
      <c r="E74" s="131">
        <v>320</v>
      </c>
      <c r="F74" s="374">
        <v>138</v>
      </c>
      <c r="G74" s="419"/>
    </row>
    <row r="75" spans="1:7" ht="15.75" customHeight="1">
      <c r="A75" s="113" t="s">
        <v>155</v>
      </c>
      <c r="B75" s="44" t="s">
        <v>156</v>
      </c>
      <c r="C75" s="48" t="s">
        <v>157</v>
      </c>
      <c r="D75" s="48">
        <v>66</v>
      </c>
      <c r="E75" s="131">
        <v>400</v>
      </c>
      <c r="F75" s="412">
        <v>148</v>
      </c>
      <c r="G75" s="419"/>
    </row>
    <row r="76" spans="1:7" ht="15.75" customHeight="1">
      <c r="A76" s="113" t="s">
        <v>155</v>
      </c>
      <c r="B76" s="44" t="s">
        <v>156</v>
      </c>
      <c r="C76" s="48" t="s">
        <v>157</v>
      </c>
      <c r="D76" s="48">
        <v>66</v>
      </c>
      <c r="E76" s="131" t="s">
        <v>151</v>
      </c>
      <c r="F76" s="412"/>
      <c r="G76" s="419"/>
    </row>
    <row r="77" spans="1:7" ht="15.75" customHeight="1">
      <c r="A77" s="113" t="s">
        <v>155</v>
      </c>
      <c r="B77" s="44" t="s">
        <v>156</v>
      </c>
      <c r="C77" s="48" t="s">
        <v>157</v>
      </c>
      <c r="D77" s="48">
        <v>67</v>
      </c>
      <c r="E77" s="131">
        <v>160</v>
      </c>
      <c r="F77" s="374">
        <v>107</v>
      </c>
      <c r="G77" s="419"/>
    </row>
    <row r="78" spans="1:7" ht="15.75" customHeight="1">
      <c r="A78" s="113" t="s">
        <v>155</v>
      </c>
      <c r="B78" s="44" t="s">
        <v>156</v>
      </c>
      <c r="C78" s="48" t="s">
        <v>157</v>
      </c>
      <c r="D78" s="48">
        <v>68</v>
      </c>
      <c r="E78" s="131">
        <v>400</v>
      </c>
      <c r="F78" s="374">
        <v>128</v>
      </c>
      <c r="G78" s="419"/>
    </row>
    <row r="79" spans="1:7" ht="15.75" customHeight="1">
      <c r="A79" s="113" t="s">
        <v>155</v>
      </c>
      <c r="B79" s="44" t="s">
        <v>156</v>
      </c>
      <c r="C79" s="48" t="s">
        <v>157</v>
      </c>
      <c r="D79" s="48">
        <v>69</v>
      </c>
      <c r="E79" s="131">
        <v>400</v>
      </c>
      <c r="F79" s="374">
        <v>156</v>
      </c>
      <c r="G79" s="419"/>
    </row>
    <row r="80" spans="1:7" ht="15.75" customHeight="1">
      <c r="A80" s="113" t="s">
        <v>155</v>
      </c>
      <c r="B80" s="44" t="s">
        <v>156</v>
      </c>
      <c r="C80" s="48" t="s">
        <v>157</v>
      </c>
      <c r="D80" s="48">
        <v>70</v>
      </c>
      <c r="E80" s="131">
        <v>400</v>
      </c>
      <c r="F80" s="374">
        <v>164</v>
      </c>
      <c r="G80" s="419"/>
    </row>
    <row r="81" spans="1:7" ht="15.75" customHeight="1">
      <c r="A81" s="113" t="s">
        <v>155</v>
      </c>
      <c r="B81" s="44" t="s">
        <v>156</v>
      </c>
      <c r="C81" s="48" t="s">
        <v>157</v>
      </c>
      <c r="D81" s="48">
        <v>71</v>
      </c>
      <c r="E81" s="131">
        <v>400</v>
      </c>
      <c r="F81" s="374">
        <v>240</v>
      </c>
      <c r="G81" s="419"/>
    </row>
    <row r="82" spans="1:7" ht="15.75" customHeight="1">
      <c r="A82" s="113" t="s">
        <v>155</v>
      </c>
      <c r="B82" s="44" t="s">
        <v>156</v>
      </c>
      <c r="C82" s="48" t="s">
        <v>157</v>
      </c>
      <c r="D82" s="48">
        <v>72</v>
      </c>
      <c r="E82" s="131">
        <v>400</v>
      </c>
      <c r="F82" s="374">
        <v>180</v>
      </c>
      <c r="G82" s="419"/>
    </row>
    <row r="83" spans="1:7" ht="15.75" customHeight="1">
      <c r="A83" s="113" t="s">
        <v>155</v>
      </c>
      <c r="B83" s="44" t="s">
        <v>156</v>
      </c>
      <c r="C83" s="48" t="s">
        <v>157</v>
      </c>
      <c r="D83" s="48">
        <v>73</v>
      </c>
      <c r="E83" s="131">
        <v>250</v>
      </c>
      <c r="F83" s="374">
        <v>188</v>
      </c>
      <c r="G83" s="419"/>
    </row>
    <row r="84" spans="1:7" ht="15.75" customHeight="1">
      <c r="A84" s="113" t="s">
        <v>155</v>
      </c>
      <c r="B84" s="44" t="s">
        <v>156</v>
      </c>
      <c r="C84" s="48" t="s">
        <v>157</v>
      </c>
      <c r="D84" s="48">
        <v>76</v>
      </c>
      <c r="E84" s="131">
        <v>250</v>
      </c>
      <c r="F84" s="374">
        <v>120</v>
      </c>
      <c r="G84" s="419"/>
    </row>
    <row r="85" spans="1:7" ht="15.75" customHeight="1">
      <c r="A85" s="113" t="s">
        <v>155</v>
      </c>
      <c r="B85" s="44" t="s">
        <v>156</v>
      </c>
      <c r="C85" s="48" t="s">
        <v>157</v>
      </c>
      <c r="D85" s="48">
        <v>77</v>
      </c>
      <c r="E85" s="131">
        <v>400</v>
      </c>
      <c r="F85" s="412">
        <v>176</v>
      </c>
      <c r="G85" s="419"/>
    </row>
    <row r="86" spans="1:7" ht="15.75" customHeight="1">
      <c r="A86" s="113" t="s">
        <v>155</v>
      </c>
      <c r="B86" s="44" t="s">
        <v>156</v>
      </c>
      <c r="C86" s="48" t="s">
        <v>157</v>
      </c>
      <c r="D86" s="48">
        <v>77</v>
      </c>
      <c r="E86" s="131" t="s">
        <v>151</v>
      </c>
      <c r="F86" s="412"/>
      <c r="G86" s="419"/>
    </row>
    <row r="87" spans="1:7" ht="15.75" customHeight="1">
      <c r="A87" s="113" t="s">
        <v>155</v>
      </c>
      <c r="B87" s="44" t="s">
        <v>156</v>
      </c>
      <c r="C87" s="48" t="s">
        <v>157</v>
      </c>
      <c r="D87" s="48">
        <v>78</v>
      </c>
      <c r="E87" s="131">
        <v>400</v>
      </c>
      <c r="F87" s="374">
        <v>224</v>
      </c>
      <c r="G87" s="419"/>
    </row>
    <row r="88" spans="1:7" ht="15.75" customHeight="1">
      <c r="A88" s="113" t="s">
        <v>155</v>
      </c>
      <c r="B88" s="44" t="s">
        <v>156</v>
      </c>
      <c r="C88" s="48" t="s">
        <v>157</v>
      </c>
      <c r="D88" s="48">
        <v>79</v>
      </c>
      <c r="E88" s="131">
        <v>400</v>
      </c>
      <c r="F88" s="374">
        <v>204</v>
      </c>
      <c r="G88" s="419"/>
    </row>
    <row r="89" spans="1:7" ht="15.75" customHeight="1">
      <c r="A89" s="113" t="s">
        <v>155</v>
      </c>
      <c r="B89" s="44" t="s">
        <v>156</v>
      </c>
      <c r="C89" s="48" t="s">
        <v>157</v>
      </c>
      <c r="D89" s="48">
        <v>80</v>
      </c>
      <c r="E89" s="131">
        <v>400</v>
      </c>
      <c r="F89" s="374">
        <v>232</v>
      </c>
      <c r="G89" s="419"/>
    </row>
    <row r="90" spans="1:7" ht="15.75" customHeight="1">
      <c r="A90" s="113" t="s">
        <v>155</v>
      </c>
      <c r="B90" s="44" t="s">
        <v>156</v>
      </c>
      <c r="C90" s="48" t="s">
        <v>157</v>
      </c>
      <c r="D90" s="48">
        <v>81</v>
      </c>
      <c r="E90" s="131">
        <v>400</v>
      </c>
      <c r="F90" s="374">
        <v>172</v>
      </c>
      <c r="G90" s="419"/>
    </row>
    <row r="91" spans="1:7" ht="15.75" customHeight="1">
      <c r="A91" s="113" t="s">
        <v>155</v>
      </c>
      <c r="B91" s="44" t="s">
        <v>156</v>
      </c>
      <c r="C91" s="48" t="s">
        <v>157</v>
      </c>
      <c r="D91" s="48">
        <v>84</v>
      </c>
      <c r="E91" s="131">
        <v>400</v>
      </c>
      <c r="F91" s="412">
        <v>340</v>
      </c>
      <c r="G91" s="419"/>
    </row>
    <row r="92" spans="1:7" ht="15.75" customHeight="1">
      <c r="A92" s="113" t="s">
        <v>155</v>
      </c>
      <c r="B92" s="44" t="s">
        <v>156</v>
      </c>
      <c r="C92" s="48" t="s">
        <v>157</v>
      </c>
      <c r="D92" s="48">
        <v>84</v>
      </c>
      <c r="E92" s="131" t="s">
        <v>151</v>
      </c>
      <c r="F92" s="412"/>
      <c r="G92" s="419"/>
    </row>
    <row r="93" spans="1:7" ht="15.75" customHeight="1">
      <c r="A93" s="113" t="s">
        <v>155</v>
      </c>
      <c r="B93" s="44" t="s">
        <v>156</v>
      </c>
      <c r="C93" s="48" t="s">
        <v>157</v>
      </c>
      <c r="D93" s="48">
        <v>85</v>
      </c>
      <c r="E93" s="131">
        <v>630</v>
      </c>
      <c r="F93" s="374">
        <v>353</v>
      </c>
      <c r="G93" s="419"/>
    </row>
    <row r="94" spans="1:7" ht="15.75" customHeight="1">
      <c r="A94" s="113" t="s">
        <v>155</v>
      </c>
      <c r="B94" s="44" t="s">
        <v>156</v>
      </c>
      <c r="C94" s="48" t="s">
        <v>157</v>
      </c>
      <c r="D94" s="48">
        <v>86</v>
      </c>
      <c r="E94" s="131">
        <v>400</v>
      </c>
      <c r="F94" s="374">
        <v>232</v>
      </c>
      <c r="G94" s="419"/>
    </row>
    <row r="95" spans="1:7" ht="15.75" customHeight="1">
      <c r="A95" s="113" t="s">
        <v>155</v>
      </c>
      <c r="B95" s="44" t="s">
        <v>156</v>
      </c>
      <c r="C95" s="48" t="s">
        <v>157</v>
      </c>
      <c r="D95" s="48">
        <v>87</v>
      </c>
      <c r="E95" s="131">
        <v>315</v>
      </c>
      <c r="F95" s="374">
        <v>145</v>
      </c>
      <c r="G95" s="419"/>
    </row>
    <row r="96" spans="1:7" ht="15.75" customHeight="1">
      <c r="A96" s="113" t="s">
        <v>155</v>
      </c>
      <c r="B96" s="44" t="s">
        <v>156</v>
      </c>
      <c r="C96" s="48" t="s">
        <v>157</v>
      </c>
      <c r="D96" s="48">
        <v>89</v>
      </c>
      <c r="E96" s="131">
        <v>400</v>
      </c>
      <c r="F96" s="374">
        <v>156</v>
      </c>
      <c r="G96" s="419"/>
    </row>
    <row r="97" spans="1:7" ht="15.75" customHeight="1">
      <c r="A97" s="113" t="s">
        <v>155</v>
      </c>
      <c r="B97" s="44" t="s">
        <v>156</v>
      </c>
      <c r="C97" s="48" t="s">
        <v>157</v>
      </c>
      <c r="D97" s="48">
        <v>90</v>
      </c>
      <c r="E97" s="131">
        <v>400</v>
      </c>
      <c r="F97" s="374">
        <v>260</v>
      </c>
      <c r="G97" s="419"/>
    </row>
    <row r="98" spans="1:7" ht="15.75" customHeight="1">
      <c r="A98" s="113" t="s">
        <v>155</v>
      </c>
      <c r="B98" s="44" t="s">
        <v>156</v>
      </c>
      <c r="C98" s="48" t="s">
        <v>157</v>
      </c>
      <c r="D98" s="48">
        <v>91</v>
      </c>
      <c r="E98" s="131">
        <v>320</v>
      </c>
      <c r="F98" s="412">
        <v>229</v>
      </c>
      <c r="G98" s="419"/>
    </row>
    <row r="99" spans="1:7" ht="15.75" customHeight="1">
      <c r="A99" s="113" t="s">
        <v>155</v>
      </c>
      <c r="B99" s="44" t="s">
        <v>156</v>
      </c>
      <c r="C99" s="48" t="s">
        <v>157</v>
      </c>
      <c r="D99" s="48">
        <v>91</v>
      </c>
      <c r="E99" s="131">
        <v>400</v>
      </c>
      <c r="F99" s="412"/>
      <c r="G99" s="419"/>
    </row>
    <row r="100" spans="1:7" ht="15.75" customHeight="1">
      <c r="A100" s="113" t="s">
        <v>155</v>
      </c>
      <c r="B100" s="44" t="s">
        <v>156</v>
      </c>
      <c r="C100" s="48" t="s">
        <v>157</v>
      </c>
      <c r="D100" s="48">
        <v>92</v>
      </c>
      <c r="E100" s="131">
        <v>400</v>
      </c>
      <c r="F100" s="374">
        <v>216</v>
      </c>
      <c r="G100" s="419"/>
    </row>
    <row r="101" spans="1:7" ht="15.75" customHeight="1">
      <c r="A101" s="113" t="s">
        <v>155</v>
      </c>
      <c r="B101" s="44" t="s">
        <v>156</v>
      </c>
      <c r="C101" s="48" t="s">
        <v>157</v>
      </c>
      <c r="D101" s="48">
        <v>94</v>
      </c>
      <c r="E101" s="131">
        <v>400</v>
      </c>
      <c r="F101" s="374">
        <v>128</v>
      </c>
      <c r="G101" s="419"/>
    </row>
    <row r="102" spans="1:7" ht="15.75" customHeight="1">
      <c r="A102" s="113" t="s">
        <v>155</v>
      </c>
      <c r="B102" s="44" t="s">
        <v>156</v>
      </c>
      <c r="C102" s="48" t="s">
        <v>157</v>
      </c>
      <c r="D102" s="48">
        <v>95</v>
      </c>
      <c r="E102" s="131">
        <v>400</v>
      </c>
      <c r="F102" s="374">
        <v>208</v>
      </c>
      <c r="G102" s="419"/>
    </row>
    <row r="103" spans="1:7" ht="15.75" customHeight="1">
      <c r="A103" s="113" t="s">
        <v>155</v>
      </c>
      <c r="B103" s="44" t="s">
        <v>156</v>
      </c>
      <c r="C103" s="48" t="s">
        <v>157</v>
      </c>
      <c r="D103" s="48">
        <v>96</v>
      </c>
      <c r="E103" s="131">
        <v>250</v>
      </c>
      <c r="F103" s="374">
        <v>213</v>
      </c>
      <c r="G103" s="419"/>
    </row>
    <row r="104" spans="1:7" ht="15.75" customHeight="1">
      <c r="A104" s="113" t="s">
        <v>155</v>
      </c>
      <c r="B104" s="44" t="s">
        <v>156</v>
      </c>
      <c r="C104" s="48" t="s">
        <v>157</v>
      </c>
      <c r="D104" s="48">
        <v>97</v>
      </c>
      <c r="E104" s="131">
        <v>400</v>
      </c>
      <c r="F104" s="374">
        <v>248</v>
      </c>
      <c r="G104" s="419"/>
    </row>
    <row r="105" spans="1:7" ht="15.75">
      <c r="A105" s="113" t="s">
        <v>155</v>
      </c>
      <c r="B105" s="44" t="s">
        <v>156</v>
      </c>
      <c r="C105" s="48" t="s">
        <v>157</v>
      </c>
      <c r="D105" s="48">
        <v>98</v>
      </c>
      <c r="E105" s="131">
        <v>400</v>
      </c>
      <c r="F105" s="412">
        <v>292</v>
      </c>
      <c r="G105" s="419"/>
    </row>
    <row r="106" spans="1:7" ht="15.75" customHeight="1">
      <c r="A106" s="113" t="s">
        <v>155</v>
      </c>
      <c r="B106" s="44" t="s">
        <v>156</v>
      </c>
      <c r="C106" s="48" t="s">
        <v>157</v>
      </c>
      <c r="D106" s="48">
        <v>98</v>
      </c>
      <c r="E106" s="131" t="s">
        <v>151</v>
      </c>
      <c r="F106" s="412"/>
      <c r="G106" s="419"/>
    </row>
    <row r="107" spans="1:7" ht="15.75" customHeight="1">
      <c r="A107" s="113" t="s">
        <v>155</v>
      </c>
      <c r="B107" s="44" t="s">
        <v>156</v>
      </c>
      <c r="C107" s="48" t="s">
        <v>157</v>
      </c>
      <c r="D107" s="81">
        <v>99</v>
      </c>
      <c r="E107" s="131">
        <v>160</v>
      </c>
      <c r="F107" s="374">
        <v>115</v>
      </c>
      <c r="G107" s="419"/>
    </row>
    <row r="108" spans="1:7" ht="15.75" customHeight="1">
      <c r="A108" s="113" t="s">
        <v>155</v>
      </c>
      <c r="B108" s="44" t="s">
        <v>156</v>
      </c>
      <c r="C108" s="48" t="s">
        <v>157</v>
      </c>
      <c r="D108" s="81">
        <v>100</v>
      </c>
      <c r="E108" s="131">
        <v>400</v>
      </c>
      <c r="F108" s="374">
        <v>152</v>
      </c>
      <c r="G108" s="419"/>
    </row>
    <row r="109" spans="1:7" ht="15.75" customHeight="1">
      <c r="A109" s="113" t="s">
        <v>155</v>
      </c>
      <c r="B109" s="44" t="s">
        <v>156</v>
      </c>
      <c r="C109" s="48" t="s">
        <v>157</v>
      </c>
      <c r="D109" s="48">
        <v>101</v>
      </c>
      <c r="E109" s="131">
        <v>400</v>
      </c>
      <c r="F109" s="412">
        <v>236</v>
      </c>
      <c r="G109" s="419"/>
    </row>
    <row r="110" spans="1:7" ht="15.75" customHeight="1">
      <c r="A110" s="113" t="s">
        <v>155</v>
      </c>
      <c r="B110" s="44" t="s">
        <v>156</v>
      </c>
      <c r="C110" s="48" t="s">
        <v>157</v>
      </c>
      <c r="D110" s="48">
        <v>101</v>
      </c>
      <c r="E110" s="131" t="s">
        <v>151</v>
      </c>
      <c r="F110" s="412"/>
      <c r="G110" s="419"/>
    </row>
    <row r="111" spans="1:7" ht="15.75" customHeight="1">
      <c r="A111" s="113" t="s">
        <v>155</v>
      </c>
      <c r="B111" s="44" t="s">
        <v>156</v>
      </c>
      <c r="C111" s="48" t="s">
        <v>157</v>
      </c>
      <c r="D111" s="48">
        <v>102</v>
      </c>
      <c r="E111" s="131">
        <v>400</v>
      </c>
      <c r="F111" s="420">
        <v>176</v>
      </c>
      <c r="G111" s="419"/>
    </row>
    <row r="112" spans="1:7" ht="15.75" customHeight="1">
      <c r="A112" s="113" t="s">
        <v>155</v>
      </c>
      <c r="B112" s="44" t="s">
        <v>156</v>
      </c>
      <c r="C112" s="48" t="s">
        <v>157</v>
      </c>
      <c r="D112" s="48">
        <v>102</v>
      </c>
      <c r="E112" s="131" t="s">
        <v>151</v>
      </c>
      <c r="F112" s="420"/>
      <c r="G112" s="419"/>
    </row>
    <row r="113" spans="1:7" ht="15.75" customHeight="1">
      <c r="A113" s="113" t="s">
        <v>155</v>
      </c>
      <c r="B113" s="44" t="s">
        <v>156</v>
      </c>
      <c r="C113" s="48" t="s">
        <v>157</v>
      </c>
      <c r="D113" s="48">
        <v>104</v>
      </c>
      <c r="E113" s="131">
        <v>250</v>
      </c>
      <c r="F113" s="374">
        <v>168</v>
      </c>
      <c r="G113" s="419"/>
    </row>
    <row r="114" spans="1:7" ht="15.75" customHeight="1">
      <c r="A114" s="113" t="s">
        <v>155</v>
      </c>
      <c r="B114" s="44" t="s">
        <v>156</v>
      </c>
      <c r="C114" s="48" t="s">
        <v>157</v>
      </c>
      <c r="D114" s="48">
        <v>105</v>
      </c>
      <c r="E114" s="131">
        <v>630</v>
      </c>
      <c r="F114" s="412">
        <v>416</v>
      </c>
      <c r="G114" s="419"/>
    </row>
    <row r="115" spans="1:7" ht="15.75" customHeight="1">
      <c r="A115" s="113" t="s">
        <v>155</v>
      </c>
      <c r="B115" s="44" t="s">
        <v>156</v>
      </c>
      <c r="C115" s="48" t="s">
        <v>157</v>
      </c>
      <c r="D115" s="48">
        <v>105</v>
      </c>
      <c r="E115" s="131" t="s">
        <v>175</v>
      </c>
      <c r="F115" s="412"/>
      <c r="G115" s="419"/>
    </row>
    <row r="116" spans="1:7" ht="15.75" customHeight="1">
      <c r="A116" s="113" t="s">
        <v>155</v>
      </c>
      <c r="B116" s="44" t="s">
        <v>156</v>
      </c>
      <c r="C116" s="48" t="s">
        <v>157</v>
      </c>
      <c r="D116" s="48">
        <v>106</v>
      </c>
      <c r="E116" s="131">
        <v>320</v>
      </c>
      <c r="F116" s="374">
        <v>243</v>
      </c>
      <c r="G116" s="419"/>
    </row>
    <row r="117" spans="1:7" ht="15.75" customHeight="1">
      <c r="A117" s="113" t="s">
        <v>155</v>
      </c>
      <c r="B117" s="44" t="s">
        <v>156</v>
      </c>
      <c r="C117" s="48" t="s">
        <v>157</v>
      </c>
      <c r="D117" s="48">
        <v>107</v>
      </c>
      <c r="E117" s="131">
        <v>160</v>
      </c>
      <c r="F117" s="412">
        <v>112</v>
      </c>
      <c r="G117" s="419"/>
    </row>
    <row r="118" spans="1:7" ht="15.75" customHeight="1">
      <c r="A118" s="113" t="s">
        <v>155</v>
      </c>
      <c r="B118" s="44" t="s">
        <v>156</v>
      </c>
      <c r="C118" s="48" t="s">
        <v>157</v>
      </c>
      <c r="D118" s="48">
        <v>107</v>
      </c>
      <c r="E118" s="131" t="s">
        <v>176</v>
      </c>
      <c r="F118" s="412"/>
      <c r="G118" s="419"/>
    </row>
    <row r="119" spans="1:7" ht="15.75" customHeight="1">
      <c r="A119" s="113" t="s">
        <v>155</v>
      </c>
      <c r="B119" s="44" t="s">
        <v>156</v>
      </c>
      <c r="C119" s="48" t="s">
        <v>157</v>
      </c>
      <c r="D119" s="48">
        <v>108</v>
      </c>
      <c r="E119" s="131">
        <v>630</v>
      </c>
      <c r="F119" s="412">
        <v>384</v>
      </c>
      <c r="G119" s="419"/>
    </row>
    <row r="120" spans="1:7" ht="15.75" customHeight="1">
      <c r="A120" s="113" t="s">
        <v>155</v>
      </c>
      <c r="B120" s="44" t="s">
        <v>156</v>
      </c>
      <c r="C120" s="48" t="s">
        <v>157</v>
      </c>
      <c r="D120" s="48">
        <v>108</v>
      </c>
      <c r="E120" s="131" t="s">
        <v>175</v>
      </c>
      <c r="F120" s="412"/>
      <c r="G120" s="419"/>
    </row>
    <row r="121" spans="1:7" ht="15.75" customHeight="1">
      <c r="A121" s="113" t="s">
        <v>155</v>
      </c>
      <c r="B121" s="44" t="s">
        <v>156</v>
      </c>
      <c r="C121" s="48" t="s">
        <v>157</v>
      </c>
      <c r="D121" s="48">
        <v>109</v>
      </c>
      <c r="E121" s="131">
        <v>400</v>
      </c>
      <c r="F121" s="374">
        <v>172</v>
      </c>
      <c r="G121" s="419"/>
    </row>
    <row r="122" spans="1:7" ht="15.75" customHeight="1">
      <c r="A122" s="113" t="s">
        <v>155</v>
      </c>
      <c r="B122" s="44" t="s">
        <v>156</v>
      </c>
      <c r="C122" s="48" t="s">
        <v>157</v>
      </c>
      <c r="D122" s="48">
        <v>110</v>
      </c>
      <c r="E122" s="131">
        <v>400</v>
      </c>
      <c r="F122" s="374">
        <v>236</v>
      </c>
      <c r="G122" s="419"/>
    </row>
    <row r="123" spans="1:7" ht="15.75" customHeight="1">
      <c r="A123" s="113" t="s">
        <v>155</v>
      </c>
      <c r="B123" s="44" t="s">
        <v>156</v>
      </c>
      <c r="C123" s="48" t="s">
        <v>157</v>
      </c>
      <c r="D123" s="48">
        <v>111</v>
      </c>
      <c r="E123" s="131">
        <v>630</v>
      </c>
      <c r="F123" s="374">
        <v>290</v>
      </c>
      <c r="G123" s="419"/>
    </row>
    <row r="124" spans="1:7" ht="15.75" customHeight="1">
      <c r="A124" s="113" t="s">
        <v>155</v>
      </c>
      <c r="B124" s="44" t="s">
        <v>156</v>
      </c>
      <c r="C124" s="48" t="s">
        <v>157</v>
      </c>
      <c r="D124" s="48">
        <v>112</v>
      </c>
      <c r="E124" s="131">
        <v>250</v>
      </c>
      <c r="F124" s="412">
        <v>170</v>
      </c>
      <c r="G124" s="419"/>
    </row>
    <row r="125" spans="1:7" ht="21" customHeight="1">
      <c r="A125" s="113" t="s">
        <v>155</v>
      </c>
      <c r="B125" s="44" t="s">
        <v>156</v>
      </c>
      <c r="C125" s="48" t="s">
        <v>157</v>
      </c>
      <c r="D125" s="48">
        <v>112</v>
      </c>
      <c r="E125" s="131" t="s">
        <v>154</v>
      </c>
      <c r="F125" s="412"/>
      <c r="G125" s="419"/>
    </row>
    <row r="126" spans="1:7" ht="15.75" customHeight="1">
      <c r="A126" s="113" t="s">
        <v>155</v>
      </c>
      <c r="B126" s="44" t="s">
        <v>156</v>
      </c>
      <c r="C126" s="48" t="s">
        <v>157</v>
      </c>
      <c r="D126" s="48">
        <v>114</v>
      </c>
      <c r="E126" s="131">
        <v>250</v>
      </c>
      <c r="F126" s="412">
        <v>73</v>
      </c>
      <c r="G126" s="419"/>
    </row>
    <row r="127" spans="1:7" ht="15.75" customHeight="1">
      <c r="A127" s="113" t="s">
        <v>155</v>
      </c>
      <c r="B127" s="44" t="s">
        <v>156</v>
      </c>
      <c r="C127" s="48" t="s">
        <v>157</v>
      </c>
      <c r="D127" s="48">
        <v>114</v>
      </c>
      <c r="E127" s="131" t="s">
        <v>154</v>
      </c>
      <c r="F127" s="412"/>
      <c r="G127" s="419"/>
    </row>
    <row r="128" spans="1:7" ht="15.75" customHeight="1">
      <c r="A128" s="113" t="s">
        <v>155</v>
      </c>
      <c r="B128" s="44" t="s">
        <v>156</v>
      </c>
      <c r="C128" s="48" t="s">
        <v>157</v>
      </c>
      <c r="D128" s="48">
        <v>116</v>
      </c>
      <c r="E128" s="131">
        <v>630</v>
      </c>
      <c r="F128" s="374">
        <v>271</v>
      </c>
      <c r="G128" s="419"/>
    </row>
    <row r="129" spans="1:7" ht="15.75" customHeight="1">
      <c r="A129" s="113" t="s">
        <v>155</v>
      </c>
      <c r="B129" s="44" t="s">
        <v>156</v>
      </c>
      <c r="C129" s="48" t="s">
        <v>157</v>
      </c>
      <c r="D129" s="48">
        <v>117</v>
      </c>
      <c r="E129" s="131">
        <v>400</v>
      </c>
      <c r="F129" s="412">
        <v>196</v>
      </c>
      <c r="G129" s="419"/>
    </row>
    <row r="130" spans="1:7" ht="15.75" customHeight="1">
      <c r="A130" s="113" t="s">
        <v>155</v>
      </c>
      <c r="B130" s="44" t="s">
        <v>156</v>
      </c>
      <c r="C130" s="48" t="s">
        <v>157</v>
      </c>
      <c r="D130" s="48">
        <v>117</v>
      </c>
      <c r="E130" s="131" t="s">
        <v>151</v>
      </c>
      <c r="F130" s="412"/>
      <c r="G130" s="419"/>
    </row>
    <row r="131" spans="1:7" ht="15.75" customHeight="1">
      <c r="A131" s="113" t="s">
        <v>155</v>
      </c>
      <c r="B131" s="44" t="s">
        <v>156</v>
      </c>
      <c r="C131" s="48" t="s">
        <v>157</v>
      </c>
      <c r="D131" s="48">
        <v>118</v>
      </c>
      <c r="E131" s="131">
        <v>250</v>
      </c>
      <c r="F131" s="412">
        <v>210</v>
      </c>
      <c r="G131" s="419"/>
    </row>
    <row r="132" spans="1:7" ht="15.75" customHeight="1">
      <c r="A132" s="113" t="s">
        <v>155</v>
      </c>
      <c r="B132" s="44" t="s">
        <v>156</v>
      </c>
      <c r="C132" s="48" t="s">
        <v>157</v>
      </c>
      <c r="D132" s="48">
        <v>118</v>
      </c>
      <c r="E132" s="131" t="s">
        <v>154</v>
      </c>
      <c r="F132" s="412"/>
      <c r="G132" s="419"/>
    </row>
    <row r="133" spans="1:7" ht="15.75" customHeight="1">
      <c r="A133" s="113" t="s">
        <v>155</v>
      </c>
      <c r="B133" s="44" t="s">
        <v>156</v>
      </c>
      <c r="C133" s="48" t="s">
        <v>157</v>
      </c>
      <c r="D133" s="48">
        <v>119</v>
      </c>
      <c r="E133" s="131">
        <v>400</v>
      </c>
      <c r="F133" s="412">
        <v>280</v>
      </c>
      <c r="G133" s="419"/>
    </row>
    <row r="134" spans="1:7" ht="15.75" customHeight="1">
      <c r="A134" s="113" t="s">
        <v>155</v>
      </c>
      <c r="B134" s="44" t="s">
        <v>156</v>
      </c>
      <c r="C134" s="48" t="s">
        <v>157</v>
      </c>
      <c r="D134" s="48">
        <v>119</v>
      </c>
      <c r="E134" s="131" t="s">
        <v>151</v>
      </c>
      <c r="F134" s="412"/>
      <c r="G134" s="419"/>
    </row>
    <row r="135" spans="1:7" ht="15.75" customHeight="1">
      <c r="A135" s="113" t="s">
        <v>155</v>
      </c>
      <c r="B135" s="44" t="s">
        <v>156</v>
      </c>
      <c r="C135" s="48" t="s">
        <v>157</v>
      </c>
      <c r="D135" s="48">
        <v>120</v>
      </c>
      <c r="E135" s="131">
        <v>180</v>
      </c>
      <c r="F135" s="374">
        <v>92</v>
      </c>
      <c r="G135" s="419"/>
    </row>
    <row r="136" spans="1:7" ht="15.75" customHeight="1">
      <c r="A136" s="113" t="s">
        <v>155</v>
      </c>
      <c r="B136" s="44" t="s">
        <v>156</v>
      </c>
      <c r="C136" s="48" t="s">
        <v>157</v>
      </c>
      <c r="D136" s="48">
        <v>121</v>
      </c>
      <c r="E136" s="131">
        <v>250</v>
      </c>
      <c r="F136" s="374">
        <v>143</v>
      </c>
      <c r="G136" s="419"/>
    </row>
    <row r="137" spans="1:7" ht="15.75" customHeight="1">
      <c r="A137" s="113" t="s">
        <v>155</v>
      </c>
      <c r="B137" s="44" t="s">
        <v>156</v>
      </c>
      <c r="C137" s="48" t="s">
        <v>157</v>
      </c>
      <c r="D137" s="48">
        <v>122</v>
      </c>
      <c r="E137" s="131">
        <v>400</v>
      </c>
      <c r="F137" s="374">
        <v>192</v>
      </c>
      <c r="G137" s="419"/>
    </row>
    <row r="138" spans="1:7" ht="15.75" customHeight="1">
      <c r="A138" s="113" t="s">
        <v>155</v>
      </c>
      <c r="B138" s="44" t="s">
        <v>156</v>
      </c>
      <c r="C138" s="48" t="s">
        <v>157</v>
      </c>
      <c r="D138" s="48">
        <v>124</v>
      </c>
      <c r="E138" s="48">
        <v>160</v>
      </c>
      <c r="F138" s="374">
        <v>85</v>
      </c>
      <c r="G138" s="419"/>
    </row>
    <row r="139" spans="1:7" ht="15.75" customHeight="1">
      <c r="A139" s="113" t="s">
        <v>155</v>
      </c>
      <c r="B139" s="44" t="s">
        <v>156</v>
      </c>
      <c r="C139" s="48" t="s">
        <v>157</v>
      </c>
      <c r="D139" s="48">
        <v>128</v>
      </c>
      <c r="E139" s="131">
        <v>400</v>
      </c>
      <c r="F139" s="412">
        <v>132</v>
      </c>
      <c r="G139" s="419"/>
    </row>
    <row r="140" spans="1:7" ht="15.75" customHeight="1">
      <c r="A140" s="113" t="s">
        <v>155</v>
      </c>
      <c r="B140" s="44" t="s">
        <v>156</v>
      </c>
      <c r="C140" s="48" t="s">
        <v>157</v>
      </c>
      <c r="D140" s="48">
        <v>128</v>
      </c>
      <c r="E140" s="131" t="s">
        <v>151</v>
      </c>
      <c r="F140" s="412"/>
      <c r="G140" s="419"/>
    </row>
    <row r="141" spans="1:7" ht="15.75" customHeight="1">
      <c r="A141" s="113" t="s">
        <v>155</v>
      </c>
      <c r="B141" s="44" t="s">
        <v>156</v>
      </c>
      <c r="C141" s="48" t="s">
        <v>157</v>
      </c>
      <c r="D141" s="48">
        <v>129</v>
      </c>
      <c r="E141" s="131">
        <v>630</v>
      </c>
      <c r="F141" s="412">
        <v>202</v>
      </c>
      <c r="G141" s="419"/>
    </row>
    <row r="142" spans="1:7" ht="15.75" customHeight="1">
      <c r="A142" s="113" t="s">
        <v>155</v>
      </c>
      <c r="B142" s="44" t="s">
        <v>156</v>
      </c>
      <c r="C142" s="48" t="s">
        <v>157</v>
      </c>
      <c r="D142" s="48">
        <v>129</v>
      </c>
      <c r="E142" s="131" t="s">
        <v>175</v>
      </c>
      <c r="F142" s="412"/>
      <c r="G142" s="419"/>
    </row>
    <row r="143" spans="1:7" ht="15.75" customHeight="1">
      <c r="A143" s="113" t="s">
        <v>155</v>
      </c>
      <c r="B143" s="44" t="s">
        <v>156</v>
      </c>
      <c r="C143" s="48" t="s">
        <v>157</v>
      </c>
      <c r="D143" s="48">
        <v>131</v>
      </c>
      <c r="E143" s="131">
        <v>400</v>
      </c>
      <c r="F143" s="412">
        <v>264</v>
      </c>
      <c r="G143" s="419"/>
    </row>
    <row r="144" spans="1:7" ht="15.75" customHeight="1">
      <c r="A144" s="113" t="s">
        <v>155</v>
      </c>
      <c r="B144" s="44" t="s">
        <v>156</v>
      </c>
      <c r="C144" s="48" t="s">
        <v>157</v>
      </c>
      <c r="D144" s="48">
        <v>131</v>
      </c>
      <c r="E144" s="131" t="s">
        <v>151</v>
      </c>
      <c r="F144" s="412"/>
      <c r="G144" s="419"/>
    </row>
    <row r="145" spans="1:7" ht="15.75" customHeight="1">
      <c r="A145" s="113" t="s">
        <v>155</v>
      </c>
      <c r="B145" s="44" t="s">
        <v>156</v>
      </c>
      <c r="C145" s="48" t="s">
        <v>157</v>
      </c>
      <c r="D145" s="48">
        <v>132</v>
      </c>
      <c r="E145" s="131">
        <v>320</v>
      </c>
      <c r="F145" s="374">
        <v>170</v>
      </c>
      <c r="G145" s="419"/>
    </row>
    <row r="146" spans="1:7" ht="15.75" customHeight="1">
      <c r="A146" s="113" t="s">
        <v>155</v>
      </c>
      <c r="B146" s="44" t="s">
        <v>156</v>
      </c>
      <c r="C146" s="48" t="s">
        <v>157</v>
      </c>
      <c r="D146" s="48">
        <v>135</v>
      </c>
      <c r="E146" s="48">
        <v>400</v>
      </c>
      <c r="F146" s="374">
        <v>180</v>
      </c>
      <c r="G146" s="419"/>
    </row>
    <row r="147" spans="1:7" ht="15.75" customHeight="1">
      <c r="A147" s="113" t="s">
        <v>155</v>
      </c>
      <c r="B147" s="44" t="s">
        <v>156</v>
      </c>
      <c r="C147" s="48" t="s">
        <v>157</v>
      </c>
      <c r="D147" s="48">
        <v>137</v>
      </c>
      <c r="E147" s="131">
        <v>400</v>
      </c>
      <c r="F147" s="374">
        <v>236</v>
      </c>
      <c r="G147" s="419"/>
    </row>
    <row r="148" spans="1:7" ht="15.75" customHeight="1">
      <c r="A148" s="113" t="s">
        <v>155</v>
      </c>
      <c r="B148" s="44" t="s">
        <v>156</v>
      </c>
      <c r="C148" s="48" t="s">
        <v>157</v>
      </c>
      <c r="D148" s="48">
        <v>139</v>
      </c>
      <c r="E148" s="131">
        <v>400</v>
      </c>
      <c r="F148" s="374">
        <v>168</v>
      </c>
      <c r="G148" s="419"/>
    </row>
    <row r="149" spans="1:7" ht="15.75" customHeight="1">
      <c r="A149" s="113" t="s">
        <v>155</v>
      </c>
      <c r="B149" s="44" t="s">
        <v>156</v>
      </c>
      <c r="C149" s="48" t="s">
        <v>157</v>
      </c>
      <c r="D149" s="48">
        <v>142</v>
      </c>
      <c r="E149" s="131">
        <v>400</v>
      </c>
      <c r="F149" s="374">
        <v>208</v>
      </c>
      <c r="G149" s="419"/>
    </row>
    <row r="150" spans="1:7" ht="15.75" customHeight="1">
      <c r="A150" s="113" t="s">
        <v>155</v>
      </c>
      <c r="B150" s="44" t="s">
        <v>156</v>
      </c>
      <c r="C150" s="48" t="s">
        <v>157</v>
      </c>
      <c r="D150" s="48">
        <v>143</v>
      </c>
      <c r="E150" s="131">
        <v>320</v>
      </c>
      <c r="F150" s="412">
        <v>179</v>
      </c>
      <c r="G150" s="419"/>
    </row>
    <row r="151" spans="1:7" ht="15.75" customHeight="1">
      <c r="A151" s="113" t="s">
        <v>155</v>
      </c>
      <c r="B151" s="44" t="s">
        <v>156</v>
      </c>
      <c r="C151" s="48" t="s">
        <v>157</v>
      </c>
      <c r="D151" s="48">
        <v>143</v>
      </c>
      <c r="E151" s="131">
        <v>400</v>
      </c>
      <c r="F151" s="412"/>
      <c r="G151" s="419"/>
    </row>
    <row r="152" spans="1:7" ht="15.75">
      <c r="A152" s="113" t="s">
        <v>155</v>
      </c>
      <c r="B152" s="44" t="s">
        <v>156</v>
      </c>
      <c r="C152" s="48" t="s">
        <v>157</v>
      </c>
      <c r="D152" s="48">
        <v>144</v>
      </c>
      <c r="E152" s="131">
        <v>250</v>
      </c>
      <c r="F152" s="412">
        <v>131</v>
      </c>
      <c r="G152" s="419"/>
    </row>
    <row r="153" spans="1:7" ht="15.75" customHeight="1">
      <c r="A153" s="113" t="s">
        <v>155</v>
      </c>
      <c r="B153" s="44" t="s">
        <v>156</v>
      </c>
      <c r="C153" s="48" t="s">
        <v>157</v>
      </c>
      <c r="D153" s="48">
        <v>144</v>
      </c>
      <c r="E153" s="131">
        <v>400</v>
      </c>
      <c r="F153" s="412"/>
      <c r="G153" s="419"/>
    </row>
    <row r="154" spans="1:7" ht="15.75" customHeight="1">
      <c r="A154" s="113" t="s">
        <v>155</v>
      </c>
      <c r="B154" s="44" t="s">
        <v>156</v>
      </c>
      <c r="C154" s="48" t="s">
        <v>157</v>
      </c>
      <c r="D154" s="48">
        <v>145</v>
      </c>
      <c r="E154" s="131">
        <v>400</v>
      </c>
      <c r="F154" s="374">
        <v>192</v>
      </c>
      <c r="G154" s="419"/>
    </row>
    <row r="155" spans="1:7" ht="15.75" customHeight="1">
      <c r="A155" s="113" t="s">
        <v>155</v>
      </c>
      <c r="B155" s="44" t="s">
        <v>156</v>
      </c>
      <c r="C155" s="48" t="s">
        <v>157</v>
      </c>
      <c r="D155" s="48">
        <v>146</v>
      </c>
      <c r="E155" s="131">
        <v>630</v>
      </c>
      <c r="F155" s="412">
        <v>378</v>
      </c>
      <c r="G155" s="419"/>
    </row>
    <row r="156" spans="1:7" ht="15.75" customHeight="1">
      <c r="A156" s="113" t="s">
        <v>155</v>
      </c>
      <c r="B156" s="44" t="s">
        <v>156</v>
      </c>
      <c r="C156" s="48" t="s">
        <v>157</v>
      </c>
      <c r="D156" s="48">
        <v>146</v>
      </c>
      <c r="E156" s="131" t="s">
        <v>175</v>
      </c>
      <c r="F156" s="412"/>
      <c r="G156" s="419"/>
    </row>
    <row r="157" spans="1:7" ht="15.75" customHeight="1">
      <c r="A157" s="113" t="s">
        <v>155</v>
      </c>
      <c r="B157" s="44" t="s">
        <v>156</v>
      </c>
      <c r="C157" s="48" t="s">
        <v>157</v>
      </c>
      <c r="D157" s="48">
        <v>147</v>
      </c>
      <c r="E157" s="131">
        <v>400</v>
      </c>
      <c r="F157" s="412">
        <v>268</v>
      </c>
      <c r="G157" s="419"/>
    </row>
    <row r="158" spans="1:7" ht="15.75" customHeight="1">
      <c r="A158" s="113" t="s">
        <v>155</v>
      </c>
      <c r="B158" s="44" t="s">
        <v>156</v>
      </c>
      <c r="C158" s="48" t="s">
        <v>157</v>
      </c>
      <c r="D158" s="48">
        <v>147</v>
      </c>
      <c r="E158" s="131" t="s">
        <v>151</v>
      </c>
      <c r="F158" s="412"/>
      <c r="G158" s="419"/>
    </row>
    <row r="159" spans="1:7" ht="15.75">
      <c r="A159" s="113" t="s">
        <v>155</v>
      </c>
      <c r="B159" s="44" t="s">
        <v>156</v>
      </c>
      <c r="C159" s="48" t="s">
        <v>157</v>
      </c>
      <c r="D159" s="48">
        <v>149</v>
      </c>
      <c r="E159" s="131">
        <v>400</v>
      </c>
      <c r="F159" s="374">
        <v>216</v>
      </c>
      <c r="G159" s="419"/>
    </row>
    <row r="160" spans="1:7" ht="15.75" customHeight="1">
      <c r="A160" s="113" t="s">
        <v>155</v>
      </c>
      <c r="B160" s="44" t="s">
        <v>156</v>
      </c>
      <c r="C160" s="48" t="s">
        <v>157</v>
      </c>
      <c r="D160" s="48">
        <v>150</v>
      </c>
      <c r="E160" s="131">
        <v>400</v>
      </c>
      <c r="F160" s="374">
        <v>264</v>
      </c>
      <c r="G160" s="419"/>
    </row>
    <row r="161" spans="1:7" ht="15.75" customHeight="1">
      <c r="A161" s="113" t="s">
        <v>155</v>
      </c>
      <c r="B161" s="44" t="s">
        <v>156</v>
      </c>
      <c r="C161" s="48" t="s">
        <v>157</v>
      </c>
      <c r="D161" s="48">
        <v>151</v>
      </c>
      <c r="E161" s="131">
        <v>180</v>
      </c>
      <c r="F161" s="374">
        <v>142</v>
      </c>
      <c r="G161" s="419"/>
    </row>
    <row r="162" spans="1:7" ht="15.75" customHeight="1">
      <c r="A162" s="113" t="s">
        <v>155</v>
      </c>
      <c r="B162" s="44" t="s">
        <v>156</v>
      </c>
      <c r="C162" s="48" t="s">
        <v>157</v>
      </c>
      <c r="D162" s="48">
        <v>152</v>
      </c>
      <c r="E162" s="131">
        <v>250</v>
      </c>
      <c r="F162" s="374">
        <v>193</v>
      </c>
      <c r="G162" s="419"/>
    </row>
    <row r="163" spans="1:7" ht="15.75" customHeight="1">
      <c r="A163" s="113" t="s">
        <v>155</v>
      </c>
      <c r="B163" s="44" t="s">
        <v>156</v>
      </c>
      <c r="C163" s="48" t="s">
        <v>157</v>
      </c>
      <c r="D163" s="48">
        <v>153</v>
      </c>
      <c r="E163" s="131">
        <v>400</v>
      </c>
      <c r="F163" s="374">
        <v>292</v>
      </c>
      <c r="G163" s="419"/>
    </row>
    <row r="164" spans="1:7" ht="15.75" customHeight="1">
      <c r="A164" s="113" t="s">
        <v>155</v>
      </c>
      <c r="B164" s="44" t="s">
        <v>156</v>
      </c>
      <c r="C164" s="48" t="s">
        <v>157</v>
      </c>
      <c r="D164" s="48">
        <v>154</v>
      </c>
      <c r="E164" s="131">
        <v>400</v>
      </c>
      <c r="F164" s="412">
        <v>216</v>
      </c>
      <c r="G164" s="419"/>
    </row>
    <row r="165" spans="1:7" ht="15.75" customHeight="1">
      <c r="A165" s="113" t="s">
        <v>155</v>
      </c>
      <c r="B165" s="44" t="s">
        <v>156</v>
      </c>
      <c r="C165" s="48" t="s">
        <v>157</v>
      </c>
      <c r="D165" s="48">
        <v>154</v>
      </c>
      <c r="E165" s="131" t="s">
        <v>151</v>
      </c>
      <c r="F165" s="412"/>
      <c r="G165" s="419"/>
    </row>
    <row r="166" spans="1:7" ht="15.75" customHeight="1">
      <c r="A166" s="113" t="s">
        <v>155</v>
      </c>
      <c r="B166" s="44" t="s">
        <v>156</v>
      </c>
      <c r="C166" s="48" t="s">
        <v>157</v>
      </c>
      <c r="D166" s="48">
        <v>155</v>
      </c>
      <c r="E166" s="131">
        <v>400</v>
      </c>
      <c r="F166" s="374">
        <v>136</v>
      </c>
      <c r="G166" s="419"/>
    </row>
    <row r="167" spans="1:7" ht="15.75" customHeight="1">
      <c r="A167" s="113" t="s">
        <v>155</v>
      </c>
      <c r="B167" s="44" t="s">
        <v>156</v>
      </c>
      <c r="C167" s="48" t="s">
        <v>157</v>
      </c>
      <c r="D167" s="48">
        <v>156</v>
      </c>
      <c r="E167" s="131">
        <v>320</v>
      </c>
      <c r="F167" s="374">
        <v>166</v>
      </c>
      <c r="G167" s="419"/>
    </row>
    <row r="168" spans="1:7" ht="15.75" customHeight="1">
      <c r="A168" s="113" t="s">
        <v>155</v>
      </c>
      <c r="B168" s="44" t="s">
        <v>156</v>
      </c>
      <c r="C168" s="48" t="s">
        <v>157</v>
      </c>
      <c r="D168" s="48">
        <v>157</v>
      </c>
      <c r="E168" s="131">
        <v>400</v>
      </c>
      <c r="F168" s="412">
        <v>35</v>
      </c>
      <c r="G168" s="419"/>
    </row>
    <row r="169" spans="1:7" ht="15.75" customHeight="1">
      <c r="A169" s="113" t="s">
        <v>155</v>
      </c>
      <c r="B169" s="44" t="s">
        <v>156</v>
      </c>
      <c r="C169" s="48" t="s">
        <v>157</v>
      </c>
      <c r="D169" s="48">
        <v>157</v>
      </c>
      <c r="E169" s="131" t="s">
        <v>151</v>
      </c>
      <c r="F169" s="412"/>
      <c r="G169" s="419"/>
    </row>
    <row r="170" spans="1:7" ht="15.75" customHeight="1">
      <c r="A170" s="113" t="s">
        <v>155</v>
      </c>
      <c r="B170" s="44" t="s">
        <v>156</v>
      </c>
      <c r="C170" s="48" t="s">
        <v>157</v>
      </c>
      <c r="D170" s="48">
        <v>158</v>
      </c>
      <c r="E170" s="131">
        <v>315</v>
      </c>
      <c r="F170" s="412">
        <v>90</v>
      </c>
      <c r="G170" s="419"/>
    </row>
    <row r="171" spans="1:7" ht="15.75" customHeight="1">
      <c r="A171" s="113" t="s">
        <v>155</v>
      </c>
      <c r="B171" s="44" t="s">
        <v>156</v>
      </c>
      <c r="C171" s="48" t="s">
        <v>157</v>
      </c>
      <c r="D171" s="48">
        <v>158</v>
      </c>
      <c r="E171" s="131">
        <v>320</v>
      </c>
      <c r="F171" s="412"/>
      <c r="G171" s="419"/>
    </row>
    <row r="172" spans="1:7" ht="15.75" customHeight="1">
      <c r="A172" s="113" t="s">
        <v>155</v>
      </c>
      <c r="B172" s="44" t="s">
        <v>156</v>
      </c>
      <c r="C172" s="48" t="s">
        <v>157</v>
      </c>
      <c r="D172" s="48">
        <v>159</v>
      </c>
      <c r="E172" s="131">
        <v>400</v>
      </c>
      <c r="F172" s="374">
        <v>204</v>
      </c>
      <c r="G172" s="419"/>
    </row>
    <row r="173" spans="1:7" ht="15.75" customHeight="1">
      <c r="A173" s="113" t="s">
        <v>155</v>
      </c>
      <c r="B173" s="44" t="s">
        <v>156</v>
      </c>
      <c r="C173" s="48" t="s">
        <v>157</v>
      </c>
      <c r="D173" s="48">
        <v>160</v>
      </c>
      <c r="E173" s="131">
        <v>400</v>
      </c>
      <c r="F173" s="374">
        <v>244</v>
      </c>
      <c r="G173" s="419"/>
    </row>
    <row r="174" spans="1:7" ht="15.75" customHeight="1">
      <c r="A174" s="113" t="s">
        <v>155</v>
      </c>
      <c r="B174" s="44" t="s">
        <v>156</v>
      </c>
      <c r="C174" s="48" t="s">
        <v>157</v>
      </c>
      <c r="D174" s="48">
        <v>161</v>
      </c>
      <c r="E174" s="131">
        <v>400</v>
      </c>
      <c r="F174" s="374">
        <v>144</v>
      </c>
      <c r="G174" s="419"/>
    </row>
    <row r="175" spans="1:7" ht="15.75" customHeight="1">
      <c r="A175" s="113" t="s">
        <v>155</v>
      </c>
      <c r="B175" s="44" t="s">
        <v>156</v>
      </c>
      <c r="C175" s="48" t="s">
        <v>157</v>
      </c>
      <c r="D175" s="48">
        <v>162</v>
      </c>
      <c r="E175" s="131">
        <v>320</v>
      </c>
      <c r="F175" s="374">
        <v>240</v>
      </c>
      <c r="G175" s="419"/>
    </row>
    <row r="176" spans="1:7" ht="15.75" customHeight="1">
      <c r="A176" s="113" t="s">
        <v>155</v>
      </c>
      <c r="B176" s="44" t="s">
        <v>156</v>
      </c>
      <c r="C176" s="48" t="s">
        <v>157</v>
      </c>
      <c r="D176" s="48">
        <v>163</v>
      </c>
      <c r="E176" s="131">
        <v>180</v>
      </c>
      <c r="F176" s="374">
        <v>148</v>
      </c>
      <c r="G176" s="419"/>
    </row>
    <row r="177" spans="1:7" ht="15.75" customHeight="1">
      <c r="A177" s="113" t="s">
        <v>155</v>
      </c>
      <c r="B177" s="44" t="s">
        <v>156</v>
      </c>
      <c r="C177" s="48" t="s">
        <v>157</v>
      </c>
      <c r="D177" s="48">
        <v>164</v>
      </c>
      <c r="E177" s="131">
        <v>320</v>
      </c>
      <c r="F177" s="412">
        <v>141</v>
      </c>
      <c r="G177" s="419"/>
    </row>
    <row r="178" spans="1:7" ht="15.75" customHeight="1">
      <c r="A178" s="113" t="s">
        <v>155</v>
      </c>
      <c r="B178" s="44" t="s">
        <v>156</v>
      </c>
      <c r="C178" s="48" t="s">
        <v>157</v>
      </c>
      <c r="D178" s="48">
        <v>164</v>
      </c>
      <c r="E178" s="131" t="s">
        <v>178</v>
      </c>
      <c r="F178" s="412"/>
      <c r="G178" s="419"/>
    </row>
    <row r="179" spans="1:7" ht="15.75" customHeight="1">
      <c r="A179" s="113" t="s">
        <v>155</v>
      </c>
      <c r="B179" s="44" t="s">
        <v>156</v>
      </c>
      <c r="C179" s="48" t="s">
        <v>157</v>
      </c>
      <c r="D179" s="48">
        <v>165</v>
      </c>
      <c r="E179" s="131">
        <v>250</v>
      </c>
      <c r="F179" s="412">
        <v>198</v>
      </c>
      <c r="G179" s="419"/>
    </row>
    <row r="180" spans="1:7" ht="15.75" customHeight="1">
      <c r="A180" s="113" t="s">
        <v>155</v>
      </c>
      <c r="B180" s="44" t="s">
        <v>156</v>
      </c>
      <c r="C180" s="48" t="s">
        <v>157</v>
      </c>
      <c r="D180" s="48">
        <v>165</v>
      </c>
      <c r="E180" s="131" t="s">
        <v>154</v>
      </c>
      <c r="F180" s="412"/>
      <c r="G180" s="419"/>
    </row>
    <row r="181" spans="1:7" ht="15.75" customHeight="1">
      <c r="A181" s="113" t="s">
        <v>155</v>
      </c>
      <c r="B181" s="44" t="s">
        <v>156</v>
      </c>
      <c r="C181" s="48" t="s">
        <v>157</v>
      </c>
      <c r="D181" s="48">
        <v>166</v>
      </c>
      <c r="E181" s="131">
        <v>400</v>
      </c>
      <c r="F181" s="374">
        <v>132</v>
      </c>
      <c r="G181" s="419"/>
    </row>
    <row r="182" spans="1:7" ht="15.75" customHeight="1">
      <c r="A182" s="113" t="s">
        <v>155</v>
      </c>
      <c r="B182" s="44" t="s">
        <v>156</v>
      </c>
      <c r="C182" s="48" t="s">
        <v>157</v>
      </c>
      <c r="D182" s="48">
        <v>167</v>
      </c>
      <c r="E182" s="131">
        <v>400</v>
      </c>
      <c r="F182" s="412">
        <v>28</v>
      </c>
      <c r="G182" s="419"/>
    </row>
    <row r="183" spans="1:7" ht="15.75" customHeight="1">
      <c r="A183" s="113" t="s">
        <v>155</v>
      </c>
      <c r="B183" s="44" t="s">
        <v>156</v>
      </c>
      <c r="C183" s="48" t="s">
        <v>157</v>
      </c>
      <c r="D183" s="48">
        <v>167</v>
      </c>
      <c r="E183" s="131">
        <v>320</v>
      </c>
      <c r="F183" s="412"/>
      <c r="G183" s="419"/>
    </row>
    <row r="184" spans="1:7" ht="15.75">
      <c r="A184" s="113" t="s">
        <v>155</v>
      </c>
      <c r="B184" s="44" t="s">
        <v>156</v>
      </c>
      <c r="C184" s="48" t="s">
        <v>157</v>
      </c>
      <c r="D184" s="48">
        <v>168</v>
      </c>
      <c r="E184" s="131">
        <v>400</v>
      </c>
      <c r="F184" s="374">
        <v>212</v>
      </c>
      <c r="G184" s="419"/>
    </row>
    <row r="185" spans="1:7" ht="15.75">
      <c r="A185" s="113" t="s">
        <v>155</v>
      </c>
      <c r="B185" s="44" t="s">
        <v>156</v>
      </c>
      <c r="C185" s="48" t="s">
        <v>157</v>
      </c>
      <c r="D185" s="48">
        <v>169</v>
      </c>
      <c r="E185" s="131">
        <v>400</v>
      </c>
      <c r="F185" s="412">
        <v>148</v>
      </c>
      <c r="G185" s="70"/>
    </row>
    <row r="186" spans="1:7" ht="15.75">
      <c r="A186" s="113" t="s">
        <v>155</v>
      </c>
      <c r="B186" s="44" t="s">
        <v>156</v>
      </c>
      <c r="C186" s="48" t="s">
        <v>157</v>
      </c>
      <c r="D186" s="48">
        <v>169</v>
      </c>
      <c r="E186" s="131" t="s">
        <v>151</v>
      </c>
      <c r="F186" s="412"/>
      <c r="G186" s="70"/>
    </row>
    <row r="187" spans="1:7" ht="15.75">
      <c r="A187" s="113" t="s">
        <v>155</v>
      </c>
      <c r="B187" s="44" t="s">
        <v>156</v>
      </c>
      <c r="C187" s="48" t="s">
        <v>157</v>
      </c>
      <c r="D187" s="48">
        <v>170</v>
      </c>
      <c r="E187" s="131">
        <v>400</v>
      </c>
      <c r="F187" s="374">
        <v>212</v>
      </c>
      <c r="G187" s="70"/>
    </row>
    <row r="188" spans="1:7" ht="15.75">
      <c r="A188" s="113" t="s">
        <v>155</v>
      </c>
      <c r="B188" s="44" t="s">
        <v>156</v>
      </c>
      <c r="C188" s="48" t="s">
        <v>157</v>
      </c>
      <c r="D188" s="48">
        <v>171</v>
      </c>
      <c r="E188" s="131">
        <v>400</v>
      </c>
      <c r="F188" s="412">
        <v>148</v>
      </c>
      <c r="G188" s="70"/>
    </row>
    <row r="189" spans="1:7" ht="15.75">
      <c r="A189" s="113" t="s">
        <v>155</v>
      </c>
      <c r="B189" s="44" t="s">
        <v>156</v>
      </c>
      <c r="C189" s="48" t="s">
        <v>157</v>
      </c>
      <c r="D189" s="48">
        <v>171</v>
      </c>
      <c r="E189" s="131" t="s">
        <v>151</v>
      </c>
      <c r="F189" s="412"/>
      <c r="G189" s="70"/>
    </row>
    <row r="190" spans="1:7" ht="15.75">
      <c r="A190" s="113" t="s">
        <v>155</v>
      </c>
      <c r="B190" s="44" t="s">
        <v>156</v>
      </c>
      <c r="C190" s="48" t="s">
        <v>157</v>
      </c>
      <c r="D190" s="48">
        <v>172</v>
      </c>
      <c r="E190" s="131">
        <v>400</v>
      </c>
      <c r="F190" s="412">
        <v>204</v>
      </c>
      <c r="G190" s="70"/>
    </row>
    <row r="191" spans="1:7" ht="15.75">
      <c r="A191" s="113" t="s">
        <v>155</v>
      </c>
      <c r="B191" s="44" t="s">
        <v>156</v>
      </c>
      <c r="C191" s="48" t="s">
        <v>157</v>
      </c>
      <c r="D191" s="48">
        <v>172</v>
      </c>
      <c r="E191" s="131" t="s">
        <v>151</v>
      </c>
      <c r="F191" s="412"/>
      <c r="G191" s="70"/>
    </row>
    <row r="192" spans="1:7" ht="15.75">
      <c r="A192" s="113" t="s">
        <v>155</v>
      </c>
      <c r="B192" s="44" t="s">
        <v>156</v>
      </c>
      <c r="C192" s="48" t="s">
        <v>157</v>
      </c>
      <c r="D192" s="48">
        <v>173</v>
      </c>
      <c r="E192" s="131">
        <v>320</v>
      </c>
      <c r="F192" s="412">
        <v>34</v>
      </c>
      <c r="G192" s="70"/>
    </row>
    <row r="193" spans="1:7" ht="15.75">
      <c r="A193" s="113" t="s">
        <v>155</v>
      </c>
      <c r="B193" s="44" t="s">
        <v>156</v>
      </c>
      <c r="C193" s="48" t="s">
        <v>157</v>
      </c>
      <c r="D193" s="48">
        <v>173</v>
      </c>
      <c r="E193" s="131">
        <v>560</v>
      </c>
      <c r="F193" s="412"/>
      <c r="G193" s="70"/>
    </row>
    <row r="194" spans="1:7" ht="15.75">
      <c r="A194" s="113" t="s">
        <v>155</v>
      </c>
      <c r="B194" s="44" t="s">
        <v>156</v>
      </c>
      <c r="C194" s="48" t="s">
        <v>157</v>
      </c>
      <c r="D194" s="48">
        <v>174</v>
      </c>
      <c r="E194" s="131">
        <v>400</v>
      </c>
      <c r="F194" s="374">
        <v>252</v>
      </c>
      <c r="G194" s="70"/>
    </row>
    <row r="195" spans="1:7" ht="15.75">
      <c r="A195" s="113" t="s">
        <v>155</v>
      </c>
      <c r="B195" s="44" t="s">
        <v>156</v>
      </c>
      <c r="C195" s="48" t="s">
        <v>157</v>
      </c>
      <c r="D195" s="48">
        <v>175</v>
      </c>
      <c r="E195" s="131">
        <v>320</v>
      </c>
      <c r="F195" s="374">
        <v>154</v>
      </c>
      <c r="G195" s="70"/>
    </row>
    <row r="196" spans="1:7" ht="15.75">
      <c r="A196" s="113" t="s">
        <v>155</v>
      </c>
      <c r="B196" s="44" t="s">
        <v>156</v>
      </c>
      <c r="C196" s="48" t="s">
        <v>157</v>
      </c>
      <c r="D196" s="48">
        <v>177</v>
      </c>
      <c r="E196" s="131">
        <v>400</v>
      </c>
      <c r="F196" s="374">
        <v>184</v>
      </c>
      <c r="G196" s="70"/>
    </row>
    <row r="197" spans="1:7" ht="15.75">
      <c r="A197" s="113" t="s">
        <v>155</v>
      </c>
      <c r="B197" s="44" t="s">
        <v>156</v>
      </c>
      <c r="C197" s="48" t="s">
        <v>157</v>
      </c>
      <c r="D197" s="48">
        <v>178</v>
      </c>
      <c r="E197" s="131">
        <v>400</v>
      </c>
      <c r="F197" s="412">
        <v>356</v>
      </c>
      <c r="G197" s="70"/>
    </row>
    <row r="198" spans="1:7" ht="15.75">
      <c r="A198" s="113" t="s">
        <v>155</v>
      </c>
      <c r="B198" s="44" t="s">
        <v>156</v>
      </c>
      <c r="C198" s="48" t="s">
        <v>157</v>
      </c>
      <c r="D198" s="48">
        <v>178</v>
      </c>
      <c r="E198" s="131" t="s">
        <v>151</v>
      </c>
      <c r="F198" s="412"/>
      <c r="G198" s="70"/>
    </row>
    <row r="199" spans="1:7" ht="15.75">
      <c r="A199" s="113" t="s">
        <v>155</v>
      </c>
      <c r="B199" s="44" t="s">
        <v>156</v>
      </c>
      <c r="C199" s="48" t="s">
        <v>157</v>
      </c>
      <c r="D199" s="48">
        <v>179</v>
      </c>
      <c r="E199" s="131">
        <v>560</v>
      </c>
      <c r="F199" s="374">
        <v>420</v>
      </c>
      <c r="G199" s="70"/>
    </row>
    <row r="200" spans="1:7" ht="15.75">
      <c r="A200" s="113" t="s">
        <v>155</v>
      </c>
      <c r="B200" s="44" t="s">
        <v>156</v>
      </c>
      <c r="C200" s="48" t="s">
        <v>157</v>
      </c>
      <c r="D200" s="48">
        <v>180</v>
      </c>
      <c r="E200" s="131">
        <v>630</v>
      </c>
      <c r="F200" s="412">
        <v>403</v>
      </c>
      <c r="G200" s="70"/>
    </row>
    <row r="201" spans="1:7" ht="15.75">
      <c r="A201" s="113" t="s">
        <v>155</v>
      </c>
      <c r="B201" s="44" t="s">
        <v>156</v>
      </c>
      <c r="C201" s="48" t="s">
        <v>157</v>
      </c>
      <c r="D201" s="48">
        <v>180</v>
      </c>
      <c r="E201" s="131" t="s">
        <v>175</v>
      </c>
      <c r="F201" s="412"/>
      <c r="G201" s="70"/>
    </row>
    <row r="202" spans="1:7" ht="15.75">
      <c r="A202" s="113" t="s">
        <v>155</v>
      </c>
      <c r="B202" s="44" t="s">
        <v>156</v>
      </c>
      <c r="C202" s="48" t="s">
        <v>157</v>
      </c>
      <c r="D202" s="48">
        <v>181</v>
      </c>
      <c r="E202" s="131">
        <v>630</v>
      </c>
      <c r="F202" s="412">
        <v>340</v>
      </c>
      <c r="G202" s="70"/>
    </row>
    <row r="203" spans="1:7" ht="15.75">
      <c r="A203" s="113" t="s">
        <v>155</v>
      </c>
      <c r="B203" s="44" t="s">
        <v>156</v>
      </c>
      <c r="C203" s="48" t="s">
        <v>157</v>
      </c>
      <c r="D203" s="48">
        <v>181</v>
      </c>
      <c r="E203" s="131" t="s">
        <v>175</v>
      </c>
      <c r="F203" s="412"/>
      <c r="G203" s="70"/>
    </row>
    <row r="204" spans="1:7" ht="15.75">
      <c r="A204" s="113" t="s">
        <v>155</v>
      </c>
      <c r="B204" s="44" t="s">
        <v>156</v>
      </c>
      <c r="C204" s="48" t="s">
        <v>157</v>
      </c>
      <c r="D204" s="48">
        <v>182</v>
      </c>
      <c r="E204" s="131">
        <v>160</v>
      </c>
      <c r="F204" s="412">
        <v>91</v>
      </c>
      <c r="G204" s="70"/>
    </row>
    <row r="205" spans="1:7" ht="15.75">
      <c r="A205" s="113" t="s">
        <v>155</v>
      </c>
      <c r="B205" s="44" t="s">
        <v>156</v>
      </c>
      <c r="C205" s="48" t="s">
        <v>157</v>
      </c>
      <c r="D205" s="48">
        <v>182</v>
      </c>
      <c r="E205" s="131" t="s">
        <v>176</v>
      </c>
      <c r="F205" s="412"/>
      <c r="G205" s="70"/>
    </row>
    <row r="206" spans="1:7" ht="15.75">
      <c r="A206" s="113" t="s">
        <v>155</v>
      </c>
      <c r="B206" s="44" t="s">
        <v>156</v>
      </c>
      <c r="C206" s="48" t="s">
        <v>157</v>
      </c>
      <c r="D206" s="48">
        <v>184</v>
      </c>
      <c r="E206" s="131">
        <v>400</v>
      </c>
      <c r="F206" s="374">
        <v>196</v>
      </c>
      <c r="G206" s="70"/>
    </row>
    <row r="207" spans="1:7" ht="15.75">
      <c r="A207" s="113" t="s">
        <v>155</v>
      </c>
      <c r="B207" s="44" t="s">
        <v>156</v>
      </c>
      <c r="C207" s="48" t="s">
        <v>157</v>
      </c>
      <c r="D207" s="48">
        <v>185</v>
      </c>
      <c r="E207" s="131">
        <v>250</v>
      </c>
      <c r="F207" s="374">
        <v>105</v>
      </c>
      <c r="G207" s="70"/>
    </row>
    <row r="208" spans="1:7" ht="15.75">
      <c r="A208" s="113" t="s">
        <v>155</v>
      </c>
      <c r="B208" s="44" t="s">
        <v>156</v>
      </c>
      <c r="C208" s="48" t="s">
        <v>157</v>
      </c>
      <c r="D208" s="48">
        <v>186</v>
      </c>
      <c r="E208" s="131">
        <v>250</v>
      </c>
      <c r="F208" s="412">
        <v>135</v>
      </c>
      <c r="G208" s="70"/>
    </row>
    <row r="209" spans="1:7" ht="15.75">
      <c r="A209" s="113" t="s">
        <v>155</v>
      </c>
      <c r="B209" s="44" t="s">
        <v>156</v>
      </c>
      <c r="C209" s="48" t="s">
        <v>157</v>
      </c>
      <c r="D209" s="48">
        <v>186</v>
      </c>
      <c r="E209" s="131">
        <v>320</v>
      </c>
      <c r="F209" s="412"/>
      <c r="G209" s="70"/>
    </row>
    <row r="210" spans="1:7" ht="15.75">
      <c r="A210" s="113" t="s">
        <v>155</v>
      </c>
      <c r="B210" s="44" t="s">
        <v>156</v>
      </c>
      <c r="C210" s="48" t="s">
        <v>157</v>
      </c>
      <c r="D210" s="48">
        <v>187</v>
      </c>
      <c r="E210" s="131">
        <v>320</v>
      </c>
      <c r="F210" s="374">
        <v>157</v>
      </c>
      <c r="G210" s="70"/>
    </row>
    <row r="211" spans="1:7" ht="15.75">
      <c r="A211" s="113" t="s">
        <v>155</v>
      </c>
      <c r="B211" s="44" t="s">
        <v>156</v>
      </c>
      <c r="C211" s="48" t="s">
        <v>157</v>
      </c>
      <c r="D211" s="48">
        <v>189</v>
      </c>
      <c r="E211" s="131">
        <v>400</v>
      </c>
      <c r="F211" s="412">
        <v>312</v>
      </c>
      <c r="G211" s="70"/>
    </row>
    <row r="212" spans="1:7" ht="15.75">
      <c r="A212" s="113" t="s">
        <v>155</v>
      </c>
      <c r="B212" s="44" t="s">
        <v>156</v>
      </c>
      <c r="C212" s="48" t="s">
        <v>157</v>
      </c>
      <c r="D212" s="48">
        <v>189</v>
      </c>
      <c r="E212" s="48" t="s">
        <v>151</v>
      </c>
      <c r="F212" s="412"/>
      <c r="G212" s="70"/>
    </row>
    <row r="213" spans="1:7" ht="15.75">
      <c r="A213" s="113" t="s">
        <v>155</v>
      </c>
      <c r="B213" s="44" t="s">
        <v>156</v>
      </c>
      <c r="C213" s="48" t="s">
        <v>157</v>
      </c>
      <c r="D213" s="48">
        <v>190</v>
      </c>
      <c r="E213" s="131">
        <v>320</v>
      </c>
      <c r="F213" s="374">
        <v>208</v>
      </c>
      <c r="G213" s="70"/>
    </row>
    <row r="214" spans="1:7" ht="15.75">
      <c r="A214" s="113" t="s">
        <v>155</v>
      </c>
      <c r="B214" s="44" t="s">
        <v>156</v>
      </c>
      <c r="C214" s="48" t="s">
        <v>157</v>
      </c>
      <c r="D214" s="48">
        <v>191</v>
      </c>
      <c r="E214" s="131">
        <v>400</v>
      </c>
      <c r="F214" s="374">
        <v>328</v>
      </c>
      <c r="G214" s="70"/>
    </row>
    <row r="215" spans="1:7" ht="15.75">
      <c r="A215" s="113" t="s">
        <v>155</v>
      </c>
      <c r="B215" s="44" t="s">
        <v>156</v>
      </c>
      <c r="C215" s="48" t="s">
        <v>157</v>
      </c>
      <c r="D215" s="48">
        <v>192</v>
      </c>
      <c r="E215" s="131">
        <v>320</v>
      </c>
      <c r="F215" s="374">
        <v>221</v>
      </c>
      <c r="G215" s="70"/>
    </row>
    <row r="216" spans="1:7" ht="15.75">
      <c r="A216" s="113" t="s">
        <v>155</v>
      </c>
      <c r="B216" s="44" t="s">
        <v>156</v>
      </c>
      <c r="C216" s="48" t="s">
        <v>157</v>
      </c>
      <c r="D216" s="48">
        <v>194</v>
      </c>
      <c r="E216" s="131">
        <v>400</v>
      </c>
      <c r="F216" s="374">
        <v>264</v>
      </c>
      <c r="G216" s="70"/>
    </row>
    <row r="217" spans="1:7" ht="15.75">
      <c r="A217" s="113" t="s">
        <v>155</v>
      </c>
      <c r="B217" s="44" t="s">
        <v>156</v>
      </c>
      <c r="C217" s="48" t="s">
        <v>157</v>
      </c>
      <c r="D217" s="48">
        <v>195</v>
      </c>
      <c r="E217" s="131">
        <v>400</v>
      </c>
      <c r="F217" s="412">
        <v>220</v>
      </c>
      <c r="G217" s="70"/>
    </row>
    <row r="218" spans="1:7" ht="15.75">
      <c r="A218" s="113" t="s">
        <v>155</v>
      </c>
      <c r="B218" s="44" t="s">
        <v>156</v>
      </c>
      <c r="C218" s="48" t="s">
        <v>157</v>
      </c>
      <c r="D218" s="48">
        <v>195</v>
      </c>
      <c r="E218" s="131" t="s">
        <v>151</v>
      </c>
      <c r="F218" s="412"/>
      <c r="G218" s="70"/>
    </row>
    <row r="219" spans="1:7" ht="15.75">
      <c r="A219" s="113" t="s">
        <v>155</v>
      </c>
      <c r="B219" s="44" t="s">
        <v>156</v>
      </c>
      <c r="C219" s="48" t="s">
        <v>157</v>
      </c>
      <c r="D219" s="48">
        <v>196</v>
      </c>
      <c r="E219" s="131">
        <v>400</v>
      </c>
      <c r="F219" s="412">
        <v>163</v>
      </c>
      <c r="G219" s="70"/>
    </row>
    <row r="220" spans="1:7" ht="15.75">
      <c r="A220" s="113" t="s">
        <v>155</v>
      </c>
      <c r="B220" s="44" t="s">
        <v>156</v>
      </c>
      <c r="C220" s="48" t="s">
        <v>157</v>
      </c>
      <c r="D220" s="48">
        <v>196</v>
      </c>
      <c r="E220" s="131">
        <v>320</v>
      </c>
      <c r="F220" s="412"/>
      <c r="G220" s="70"/>
    </row>
    <row r="221" spans="1:7" ht="15.75">
      <c r="A221" s="113" t="s">
        <v>155</v>
      </c>
      <c r="B221" s="44" t="s">
        <v>156</v>
      </c>
      <c r="C221" s="48" t="s">
        <v>157</v>
      </c>
      <c r="D221" s="48">
        <v>197</v>
      </c>
      <c r="E221" s="131">
        <v>320</v>
      </c>
      <c r="F221" s="412">
        <v>0</v>
      </c>
      <c r="G221" s="70"/>
    </row>
    <row r="222" spans="1:7" ht="15.75">
      <c r="A222" s="113" t="s">
        <v>155</v>
      </c>
      <c r="B222" s="44" t="s">
        <v>156</v>
      </c>
      <c r="C222" s="48" t="s">
        <v>157</v>
      </c>
      <c r="D222" s="48">
        <v>197</v>
      </c>
      <c r="E222" s="131">
        <v>320</v>
      </c>
      <c r="F222" s="412"/>
      <c r="G222" s="70"/>
    </row>
    <row r="223" spans="1:7" ht="15.75">
      <c r="A223" s="113" t="s">
        <v>155</v>
      </c>
      <c r="B223" s="44" t="s">
        <v>156</v>
      </c>
      <c r="C223" s="48" t="s">
        <v>157</v>
      </c>
      <c r="D223" s="48">
        <v>198</v>
      </c>
      <c r="E223" s="131">
        <v>320</v>
      </c>
      <c r="F223" s="374">
        <v>224</v>
      </c>
      <c r="G223" s="70"/>
    </row>
    <row r="224" spans="1:7" ht="15.75">
      <c r="A224" s="113" t="s">
        <v>155</v>
      </c>
      <c r="B224" s="44" t="s">
        <v>156</v>
      </c>
      <c r="C224" s="48" t="s">
        <v>157</v>
      </c>
      <c r="D224" s="48">
        <v>199</v>
      </c>
      <c r="E224" s="131">
        <v>630</v>
      </c>
      <c r="F224" s="412">
        <v>315</v>
      </c>
      <c r="G224" s="70"/>
    </row>
    <row r="225" spans="1:7" ht="15.75">
      <c r="A225" s="113" t="s">
        <v>155</v>
      </c>
      <c r="B225" s="44" t="s">
        <v>156</v>
      </c>
      <c r="C225" s="48" t="s">
        <v>157</v>
      </c>
      <c r="D225" s="48">
        <v>199</v>
      </c>
      <c r="E225" s="131" t="s">
        <v>175</v>
      </c>
      <c r="F225" s="412"/>
      <c r="G225" s="70"/>
    </row>
    <row r="226" spans="1:7" ht="15.75">
      <c r="A226" s="113" t="s">
        <v>155</v>
      </c>
      <c r="B226" s="44" t="s">
        <v>156</v>
      </c>
      <c r="C226" s="48" t="s">
        <v>157</v>
      </c>
      <c r="D226" s="48">
        <v>200</v>
      </c>
      <c r="E226" s="131">
        <v>630</v>
      </c>
      <c r="F226" s="412">
        <v>422</v>
      </c>
      <c r="G226" s="70"/>
    </row>
    <row r="227" spans="1:7" ht="15.75">
      <c r="A227" s="113" t="s">
        <v>155</v>
      </c>
      <c r="B227" s="44" t="s">
        <v>156</v>
      </c>
      <c r="C227" s="48" t="s">
        <v>157</v>
      </c>
      <c r="D227" s="48">
        <v>200</v>
      </c>
      <c r="E227" s="131" t="s">
        <v>175</v>
      </c>
      <c r="F227" s="412"/>
      <c r="G227" s="70"/>
    </row>
    <row r="228" spans="1:7" ht="15.75">
      <c r="A228" s="113" t="s">
        <v>155</v>
      </c>
      <c r="B228" s="44" t="s">
        <v>156</v>
      </c>
      <c r="C228" s="48" t="s">
        <v>157</v>
      </c>
      <c r="D228" s="48">
        <v>201</v>
      </c>
      <c r="E228" s="131">
        <v>320</v>
      </c>
      <c r="F228" s="412">
        <v>99</v>
      </c>
      <c r="G228" s="70"/>
    </row>
    <row r="229" spans="1:7" ht="15.75">
      <c r="A229" s="113" t="s">
        <v>155</v>
      </c>
      <c r="B229" s="44" t="s">
        <v>156</v>
      </c>
      <c r="C229" s="48" t="s">
        <v>157</v>
      </c>
      <c r="D229" s="48">
        <v>201</v>
      </c>
      <c r="E229" s="131" t="s">
        <v>178</v>
      </c>
      <c r="F229" s="412"/>
      <c r="G229" s="70"/>
    </row>
    <row r="230" spans="1:7" ht="15.75">
      <c r="A230" s="113" t="s">
        <v>155</v>
      </c>
      <c r="B230" s="44" t="s">
        <v>156</v>
      </c>
      <c r="C230" s="48" t="s">
        <v>157</v>
      </c>
      <c r="D230" s="48">
        <v>202</v>
      </c>
      <c r="E230" s="131">
        <v>400</v>
      </c>
      <c r="F230" s="412">
        <v>132</v>
      </c>
      <c r="G230" s="70"/>
    </row>
    <row r="231" spans="1:7" ht="15.75">
      <c r="A231" s="113" t="s">
        <v>155</v>
      </c>
      <c r="B231" s="44" t="s">
        <v>156</v>
      </c>
      <c r="C231" s="48" t="s">
        <v>157</v>
      </c>
      <c r="D231" s="48">
        <v>202</v>
      </c>
      <c r="E231" s="131" t="s">
        <v>151</v>
      </c>
      <c r="F231" s="412"/>
      <c r="G231" s="70"/>
    </row>
    <row r="232" spans="1:7" ht="15.75">
      <c r="A232" s="113" t="s">
        <v>155</v>
      </c>
      <c r="B232" s="44" t="s">
        <v>156</v>
      </c>
      <c r="C232" s="48" t="s">
        <v>157</v>
      </c>
      <c r="D232" s="48">
        <v>203</v>
      </c>
      <c r="E232" s="131">
        <v>630</v>
      </c>
      <c r="F232" s="412">
        <v>334</v>
      </c>
      <c r="G232" s="70"/>
    </row>
    <row r="233" spans="1:7" ht="15.75">
      <c r="A233" s="113" t="s">
        <v>155</v>
      </c>
      <c r="B233" s="44" t="s">
        <v>156</v>
      </c>
      <c r="C233" s="48" t="s">
        <v>157</v>
      </c>
      <c r="D233" s="48">
        <v>203</v>
      </c>
      <c r="E233" s="131" t="s">
        <v>175</v>
      </c>
      <c r="F233" s="412"/>
      <c r="G233" s="70"/>
    </row>
    <row r="234" spans="1:7" ht="15.75">
      <c r="A234" s="113" t="s">
        <v>155</v>
      </c>
      <c r="B234" s="44" t="s">
        <v>156</v>
      </c>
      <c r="C234" s="48" t="s">
        <v>157</v>
      </c>
      <c r="D234" s="48">
        <v>204</v>
      </c>
      <c r="E234" s="131">
        <v>320</v>
      </c>
      <c r="F234" s="412">
        <v>162</v>
      </c>
      <c r="G234" s="70"/>
    </row>
    <row r="235" spans="1:7" ht="15.75">
      <c r="A235" s="113" t="s">
        <v>155</v>
      </c>
      <c r="B235" s="44" t="s">
        <v>156</v>
      </c>
      <c r="C235" s="48" t="s">
        <v>157</v>
      </c>
      <c r="D235" s="48">
        <v>204</v>
      </c>
      <c r="E235" s="131">
        <v>400</v>
      </c>
      <c r="F235" s="412"/>
      <c r="G235" s="70"/>
    </row>
    <row r="236" spans="1:7" ht="15.75">
      <c r="A236" s="113" t="s">
        <v>155</v>
      </c>
      <c r="B236" s="44" t="s">
        <v>156</v>
      </c>
      <c r="C236" s="48" t="s">
        <v>157</v>
      </c>
      <c r="D236" s="48">
        <v>205</v>
      </c>
      <c r="E236" s="131">
        <v>400</v>
      </c>
      <c r="F236" s="374">
        <v>31</v>
      </c>
      <c r="G236" s="70"/>
    </row>
    <row r="237" spans="1:7" ht="15.75">
      <c r="A237" s="113" t="s">
        <v>155</v>
      </c>
      <c r="B237" s="44" t="s">
        <v>156</v>
      </c>
      <c r="C237" s="48" t="s">
        <v>157</v>
      </c>
      <c r="D237" s="48">
        <v>206</v>
      </c>
      <c r="E237" s="131">
        <v>400</v>
      </c>
      <c r="F237" s="374">
        <v>136</v>
      </c>
      <c r="G237" s="70"/>
    </row>
    <row r="238" spans="1:7" ht="15.75">
      <c r="A238" s="113" t="s">
        <v>155</v>
      </c>
      <c r="B238" s="44" t="s">
        <v>156</v>
      </c>
      <c r="C238" s="48" t="s">
        <v>157</v>
      </c>
      <c r="D238" s="48">
        <v>207</v>
      </c>
      <c r="E238" s="131">
        <v>400</v>
      </c>
      <c r="F238" s="412">
        <v>284</v>
      </c>
      <c r="G238" s="70"/>
    </row>
    <row r="239" spans="1:7" ht="15.75">
      <c r="A239" s="113" t="s">
        <v>155</v>
      </c>
      <c r="B239" s="44" t="s">
        <v>156</v>
      </c>
      <c r="C239" s="48" t="s">
        <v>157</v>
      </c>
      <c r="D239" s="48">
        <v>207</v>
      </c>
      <c r="E239" s="131" t="s">
        <v>151</v>
      </c>
      <c r="F239" s="412"/>
      <c r="G239" s="70"/>
    </row>
    <row r="240" spans="1:7" ht="15.75">
      <c r="A240" s="113" t="s">
        <v>155</v>
      </c>
      <c r="B240" s="44" t="s">
        <v>156</v>
      </c>
      <c r="C240" s="48" t="s">
        <v>157</v>
      </c>
      <c r="D240" s="48">
        <v>209</v>
      </c>
      <c r="E240" s="131">
        <v>400</v>
      </c>
      <c r="F240" s="412">
        <v>256</v>
      </c>
      <c r="G240" s="70"/>
    </row>
    <row r="241" spans="1:7" ht="15.75">
      <c r="A241" s="113" t="s">
        <v>155</v>
      </c>
      <c r="B241" s="44" t="s">
        <v>156</v>
      </c>
      <c r="C241" s="48" t="s">
        <v>157</v>
      </c>
      <c r="D241" s="48">
        <v>209</v>
      </c>
      <c r="E241" s="131" t="s">
        <v>151</v>
      </c>
      <c r="F241" s="412"/>
      <c r="G241" s="70"/>
    </row>
    <row r="242" spans="1:7" ht="15.75">
      <c r="A242" s="113" t="s">
        <v>155</v>
      </c>
      <c r="B242" s="44" t="s">
        <v>156</v>
      </c>
      <c r="C242" s="48" t="s">
        <v>157</v>
      </c>
      <c r="D242" s="48">
        <v>210</v>
      </c>
      <c r="E242" s="131">
        <v>400</v>
      </c>
      <c r="F242" s="412">
        <v>156</v>
      </c>
      <c r="G242" s="70"/>
    </row>
    <row r="243" spans="1:7" ht="15.75">
      <c r="A243" s="113" t="s">
        <v>155</v>
      </c>
      <c r="B243" s="44" t="s">
        <v>156</v>
      </c>
      <c r="C243" s="48" t="s">
        <v>157</v>
      </c>
      <c r="D243" s="48">
        <v>210</v>
      </c>
      <c r="E243" s="131" t="s">
        <v>151</v>
      </c>
      <c r="F243" s="412"/>
      <c r="G243" s="70"/>
    </row>
    <row r="244" spans="1:7" ht="15.75">
      <c r="A244" s="113" t="s">
        <v>155</v>
      </c>
      <c r="B244" s="44" t="s">
        <v>156</v>
      </c>
      <c r="C244" s="48" t="s">
        <v>157</v>
      </c>
      <c r="D244" s="48">
        <v>211</v>
      </c>
      <c r="E244" s="131">
        <v>320</v>
      </c>
      <c r="F244" s="412">
        <v>79</v>
      </c>
      <c r="G244" s="70"/>
    </row>
    <row r="245" spans="1:7" ht="15.75">
      <c r="A245" s="113" t="s">
        <v>155</v>
      </c>
      <c r="B245" s="44" t="s">
        <v>156</v>
      </c>
      <c r="C245" s="48" t="s">
        <v>157</v>
      </c>
      <c r="D245" s="48">
        <v>211</v>
      </c>
      <c r="E245" s="131">
        <v>400</v>
      </c>
      <c r="F245" s="412"/>
      <c r="G245" s="70"/>
    </row>
    <row r="246" spans="1:7" ht="15.75">
      <c r="A246" s="113" t="s">
        <v>155</v>
      </c>
      <c r="B246" s="44" t="s">
        <v>156</v>
      </c>
      <c r="C246" s="48" t="s">
        <v>157</v>
      </c>
      <c r="D246" s="48">
        <v>213</v>
      </c>
      <c r="E246" s="131">
        <v>400</v>
      </c>
      <c r="F246" s="412">
        <v>184</v>
      </c>
      <c r="G246" s="70"/>
    </row>
    <row r="247" spans="1:7" ht="15.75">
      <c r="A247" s="113" t="s">
        <v>155</v>
      </c>
      <c r="B247" s="44" t="s">
        <v>156</v>
      </c>
      <c r="C247" s="48" t="s">
        <v>157</v>
      </c>
      <c r="D247" s="48">
        <v>213</v>
      </c>
      <c r="E247" s="131" t="s">
        <v>151</v>
      </c>
      <c r="F247" s="412"/>
      <c r="G247" s="70"/>
    </row>
    <row r="248" spans="1:7" ht="15.75">
      <c r="A248" s="113" t="s">
        <v>155</v>
      </c>
      <c r="B248" s="44" t="s">
        <v>156</v>
      </c>
      <c r="C248" s="48" t="s">
        <v>157</v>
      </c>
      <c r="D248" s="48">
        <v>214</v>
      </c>
      <c r="E248" s="131">
        <v>400</v>
      </c>
      <c r="F248" s="412">
        <v>16</v>
      </c>
      <c r="G248" s="70"/>
    </row>
    <row r="249" spans="1:7" ht="15.75">
      <c r="A249" s="113" t="s">
        <v>155</v>
      </c>
      <c r="B249" s="44" t="s">
        <v>156</v>
      </c>
      <c r="C249" s="48" t="s">
        <v>157</v>
      </c>
      <c r="D249" s="48">
        <v>214</v>
      </c>
      <c r="E249" s="131" t="s">
        <v>151</v>
      </c>
      <c r="F249" s="412"/>
      <c r="G249" s="70"/>
    </row>
    <row r="250" spans="1:7" ht="15.75">
      <c r="A250" s="113" t="s">
        <v>155</v>
      </c>
      <c r="B250" s="44" t="s">
        <v>156</v>
      </c>
      <c r="C250" s="48" t="s">
        <v>157</v>
      </c>
      <c r="D250" s="48">
        <v>215</v>
      </c>
      <c r="E250" s="131">
        <v>400</v>
      </c>
      <c r="F250" s="374">
        <v>248</v>
      </c>
      <c r="G250" s="70"/>
    </row>
    <row r="251" spans="1:7" ht="15.75">
      <c r="A251" s="113" t="s">
        <v>155</v>
      </c>
      <c r="B251" s="44" t="s">
        <v>156</v>
      </c>
      <c r="C251" s="48" t="s">
        <v>157</v>
      </c>
      <c r="D251" s="48">
        <v>216</v>
      </c>
      <c r="E251" s="131">
        <v>320</v>
      </c>
      <c r="F251" s="374">
        <v>83</v>
      </c>
      <c r="G251" s="70"/>
    </row>
    <row r="252" spans="1:7" ht="15.75">
      <c r="A252" s="113" t="s">
        <v>155</v>
      </c>
      <c r="B252" s="44" t="s">
        <v>156</v>
      </c>
      <c r="C252" s="48" t="s">
        <v>157</v>
      </c>
      <c r="D252" s="48">
        <v>217</v>
      </c>
      <c r="E252" s="131">
        <v>250</v>
      </c>
      <c r="F252" s="412">
        <v>243</v>
      </c>
      <c r="G252" s="70"/>
    </row>
    <row r="253" spans="1:7" ht="15.75">
      <c r="A253" s="113" t="s">
        <v>155</v>
      </c>
      <c r="B253" s="44" t="s">
        <v>156</v>
      </c>
      <c r="C253" s="48" t="s">
        <v>157</v>
      </c>
      <c r="D253" s="48">
        <v>217</v>
      </c>
      <c r="E253" s="131" t="s">
        <v>154</v>
      </c>
      <c r="F253" s="412"/>
      <c r="G253" s="70"/>
    </row>
    <row r="254" spans="1:7" ht="15.75">
      <c r="A254" s="113" t="s">
        <v>155</v>
      </c>
      <c r="B254" s="44" t="s">
        <v>156</v>
      </c>
      <c r="C254" s="48" t="s">
        <v>157</v>
      </c>
      <c r="D254" s="48">
        <v>219</v>
      </c>
      <c r="E254" s="131">
        <v>400</v>
      </c>
      <c r="F254" s="374">
        <v>244</v>
      </c>
      <c r="G254" s="70"/>
    </row>
    <row r="255" spans="1:7" ht="15.75">
      <c r="A255" s="113" t="s">
        <v>155</v>
      </c>
      <c r="B255" s="44" t="s">
        <v>156</v>
      </c>
      <c r="C255" s="48" t="s">
        <v>157</v>
      </c>
      <c r="D255" s="48">
        <v>220</v>
      </c>
      <c r="E255" s="131">
        <v>250</v>
      </c>
      <c r="F255" s="412">
        <v>50</v>
      </c>
      <c r="G255" s="70"/>
    </row>
    <row r="256" spans="1:7" ht="15.75">
      <c r="A256" s="113" t="s">
        <v>155</v>
      </c>
      <c r="B256" s="44" t="s">
        <v>156</v>
      </c>
      <c r="C256" s="48" t="s">
        <v>157</v>
      </c>
      <c r="D256" s="48">
        <v>220</v>
      </c>
      <c r="E256" s="131" t="s">
        <v>154</v>
      </c>
      <c r="F256" s="412"/>
      <c r="G256" s="70"/>
    </row>
    <row r="257" spans="1:7" ht="15.75">
      <c r="A257" s="113" t="s">
        <v>155</v>
      </c>
      <c r="B257" s="44" t="s">
        <v>156</v>
      </c>
      <c r="C257" s="48" t="s">
        <v>157</v>
      </c>
      <c r="D257" s="48">
        <v>221</v>
      </c>
      <c r="E257" s="131">
        <v>320</v>
      </c>
      <c r="F257" s="412">
        <v>225</v>
      </c>
      <c r="G257" s="70"/>
    </row>
    <row r="258" spans="1:7" ht="15.75">
      <c r="A258" s="113" t="s">
        <v>155</v>
      </c>
      <c r="B258" s="44" t="s">
        <v>156</v>
      </c>
      <c r="C258" s="48" t="s">
        <v>157</v>
      </c>
      <c r="D258" s="48">
        <v>221</v>
      </c>
      <c r="E258" s="131">
        <v>400</v>
      </c>
      <c r="F258" s="412"/>
      <c r="G258" s="70"/>
    </row>
    <row r="259" spans="1:7" ht="15.75">
      <c r="A259" s="113" t="s">
        <v>155</v>
      </c>
      <c r="B259" s="44" t="s">
        <v>156</v>
      </c>
      <c r="C259" s="48" t="s">
        <v>157</v>
      </c>
      <c r="D259" s="48">
        <v>222</v>
      </c>
      <c r="E259" s="131">
        <v>320</v>
      </c>
      <c r="F259" s="412">
        <v>165</v>
      </c>
      <c r="G259" s="70"/>
    </row>
    <row r="260" spans="1:7" ht="15.75">
      <c r="A260" s="113" t="s">
        <v>155</v>
      </c>
      <c r="B260" s="44" t="s">
        <v>156</v>
      </c>
      <c r="C260" s="48" t="s">
        <v>157</v>
      </c>
      <c r="D260" s="48">
        <v>222</v>
      </c>
      <c r="E260" s="131">
        <v>400</v>
      </c>
      <c r="F260" s="412"/>
      <c r="G260" s="70"/>
    </row>
    <row r="261" spans="1:7" ht="32.25" customHeight="1">
      <c r="A261" s="113" t="s">
        <v>155</v>
      </c>
      <c r="B261" s="44" t="s">
        <v>156</v>
      </c>
      <c r="C261" s="48" t="s">
        <v>157</v>
      </c>
      <c r="D261" s="48">
        <v>223</v>
      </c>
      <c r="E261" s="131">
        <v>400</v>
      </c>
      <c r="F261" s="412">
        <v>332</v>
      </c>
      <c r="G261" s="70"/>
    </row>
    <row r="262" spans="1:7" ht="15.75">
      <c r="A262" s="113" t="s">
        <v>155</v>
      </c>
      <c r="B262" s="44" t="s">
        <v>156</v>
      </c>
      <c r="C262" s="48" t="s">
        <v>157</v>
      </c>
      <c r="D262" s="48">
        <v>223</v>
      </c>
      <c r="E262" s="131" t="s">
        <v>151</v>
      </c>
      <c r="F262" s="412"/>
      <c r="G262" s="70"/>
    </row>
    <row r="263" spans="1:7" ht="15.75">
      <c r="A263" s="113" t="s">
        <v>155</v>
      </c>
      <c r="B263" s="44" t="s">
        <v>156</v>
      </c>
      <c r="C263" s="48" t="s">
        <v>157</v>
      </c>
      <c r="D263" s="48">
        <v>225</v>
      </c>
      <c r="E263" s="131">
        <v>630</v>
      </c>
      <c r="F263" s="412">
        <v>478</v>
      </c>
      <c r="G263" s="70"/>
    </row>
    <row r="264" spans="1:7" ht="15.75">
      <c r="A264" s="113" t="s">
        <v>155</v>
      </c>
      <c r="B264" s="44" t="s">
        <v>156</v>
      </c>
      <c r="C264" s="48" t="s">
        <v>157</v>
      </c>
      <c r="D264" s="48">
        <v>225</v>
      </c>
      <c r="E264" s="131" t="s">
        <v>175</v>
      </c>
      <c r="F264" s="412"/>
      <c r="G264" s="70"/>
    </row>
    <row r="265" spans="1:7" ht="15.75">
      <c r="A265" s="113" t="s">
        <v>155</v>
      </c>
      <c r="B265" s="44" t="s">
        <v>156</v>
      </c>
      <c r="C265" s="48" t="s">
        <v>157</v>
      </c>
      <c r="D265" s="48">
        <v>227</v>
      </c>
      <c r="E265" s="131">
        <v>400</v>
      </c>
      <c r="F265" s="374">
        <v>164</v>
      </c>
      <c r="G265" s="70"/>
    </row>
    <row r="266" spans="1:7" ht="15.75">
      <c r="A266" s="113" t="s">
        <v>155</v>
      </c>
      <c r="B266" s="44" t="s">
        <v>156</v>
      </c>
      <c r="C266" s="48" t="s">
        <v>157</v>
      </c>
      <c r="D266" s="48">
        <v>228</v>
      </c>
      <c r="E266" s="131">
        <v>400</v>
      </c>
      <c r="F266" s="374">
        <v>176</v>
      </c>
      <c r="G266" s="70"/>
    </row>
    <row r="267" spans="1:7" ht="15.75">
      <c r="A267" s="113" t="s">
        <v>155</v>
      </c>
      <c r="B267" s="44" t="s">
        <v>156</v>
      </c>
      <c r="C267" s="48" t="s">
        <v>157</v>
      </c>
      <c r="D267" s="48">
        <v>229</v>
      </c>
      <c r="E267" s="131">
        <v>320</v>
      </c>
      <c r="F267" s="412">
        <v>206</v>
      </c>
      <c r="G267" s="70"/>
    </row>
    <row r="268" spans="1:7" ht="15.75">
      <c r="A268" s="113" t="s">
        <v>155</v>
      </c>
      <c r="B268" s="44" t="s">
        <v>156</v>
      </c>
      <c r="C268" s="48" t="s">
        <v>157</v>
      </c>
      <c r="D268" s="48">
        <v>229</v>
      </c>
      <c r="E268" s="131">
        <v>400</v>
      </c>
      <c r="F268" s="412"/>
      <c r="G268" s="70"/>
    </row>
    <row r="269" spans="1:7" ht="15.75">
      <c r="A269" s="113" t="s">
        <v>155</v>
      </c>
      <c r="B269" s="44" t="s">
        <v>156</v>
      </c>
      <c r="C269" s="48" t="s">
        <v>157</v>
      </c>
      <c r="D269" s="48">
        <v>230</v>
      </c>
      <c r="E269" s="131">
        <v>320</v>
      </c>
      <c r="F269" s="412">
        <v>210</v>
      </c>
      <c r="G269" s="70"/>
    </row>
    <row r="270" spans="1:7" ht="15.75">
      <c r="A270" s="113" t="s">
        <v>155</v>
      </c>
      <c r="B270" s="44" t="s">
        <v>156</v>
      </c>
      <c r="C270" s="48" t="s">
        <v>157</v>
      </c>
      <c r="D270" s="48">
        <v>230</v>
      </c>
      <c r="E270" s="131">
        <v>315</v>
      </c>
      <c r="F270" s="412"/>
      <c r="G270" s="70"/>
    </row>
    <row r="271" spans="1:7" ht="15.75">
      <c r="A271" s="113" t="s">
        <v>155</v>
      </c>
      <c r="B271" s="44" t="s">
        <v>156</v>
      </c>
      <c r="C271" s="48" t="s">
        <v>157</v>
      </c>
      <c r="D271" s="48">
        <v>231</v>
      </c>
      <c r="E271" s="131">
        <v>400</v>
      </c>
      <c r="F271" s="374">
        <v>148</v>
      </c>
      <c r="G271" s="70"/>
    </row>
    <row r="272" spans="1:7" ht="15.75">
      <c r="A272" s="113" t="s">
        <v>155</v>
      </c>
      <c r="B272" s="44" t="s">
        <v>156</v>
      </c>
      <c r="C272" s="48" t="s">
        <v>157</v>
      </c>
      <c r="D272" s="48">
        <v>232</v>
      </c>
      <c r="E272" s="131">
        <v>400</v>
      </c>
      <c r="F272" s="412">
        <v>5</v>
      </c>
      <c r="G272" s="70"/>
    </row>
    <row r="273" spans="1:7" ht="15.75">
      <c r="A273" s="113" t="s">
        <v>155</v>
      </c>
      <c r="B273" s="44" t="s">
        <v>156</v>
      </c>
      <c r="C273" s="48" t="s">
        <v>157</v>
      </c>
      <c r="D273" s="48">
        <v>232</v>
      </c>
      <c r="E273" s="131">
        <v>320</v>
      </c>
      <c r="F273" s="412"/>
      <c r="G273" s="70"/>
    </row>
    <row r="274" spans="1:7" ht="15.75">
      <c r="A274" s="113" t="s">
        <v>155</v>
      </c>
      <c r="B274" s="44" t="s">
        <v>156</v>
      </c>
      <c r="C274" s="48" t="s">
        <v>157</v>
      </c>
      <c r="D274" s="48">
        <v>235</v>
      </c>
      <c r="E274" s="131">
        <v>160</v>
      </c>
      <c r="F274" s="412">
        <v>322</v>
      </c>
      <c r="G274" s="70"/>
    </row>
    <row r="275" spans="1:7" ht="15.75">
      <c r="A275" s="113" t="s">
        <v>155</v>
      </c>
      <c r="B275" s="44" t="s">
        <v>156</v>
      </c>
      <c r="C275" s="48" t="s">
        <v>157</v>
      </c>
      <c r="D275" s="48">
        <v>235</v>
      </c>
      <c r="E275" s="131">
        <v>400</v>
      </c>
      <c r="F275" s="412"/>
      <c r="G275" s="70"/>
    </row>
    <row r="276" spans="1:7" ht="15.75">
      <c r="A276" s="113" t="s">
        <v>155</v>
      </c>
      <c r="B276" s="44" t="s">
        <v>156</v>
      </c>
      <c r="C276" s="48" t="s">
        <v>157</v>
      </c>
      <c r="D276" s="48">
        <v>237</v>
      </c>
      <c r="E276" s="48">
        <v>400</v>
      </c>
      <c r="F276" s="412">
        <v>311</v>
      </c>
      <c r="G276" s="70"/>
    </row>
    <row r="277" spans="1:7" ht="15.75">
      <c r="A277" s="113" t="s">
        <v>155</v>
      </c>
      <c r="B277" s="44" t="s">
        <v>156</v>
      </c>
      <c r="C277" s="48" t="s">
        <v>157</v>
      </c>
      <c r="D277" s="48">
        <v>237</v>
      </c>
      <c r="E277" s="48" t="s">
        <v>151</v>
      </c>
      <c r="F277" s="412"/>
      <c r="G277" s="70"/>
    </row>
    <row r="278" spans="1:7" ht="15.75">
      <c r="A278" s="113" t="s">
        <v>155</v>
      </c>
      <c r="B278" s="44" t="s">
        <v>156</v>
      </c>
      <c r="C278" s="48" t="s">
        <v>157</v>
      </c>
      <c r="D278" s="48">
        <v>239</v>
      </c>
      <c r="E278" s="48">
        <v>400</v>
      </c>
      <c r="F278" s="374">
        <v>160</v>
      </c>
      <c r="G278" s="70"/>
    </row>
    <row r="279" spans="1:7" ht="15.75">
      <c r="A279" s="113" t="s">
        <v>155</v>
      </c>
      <c r="B279" s="44" t="s">
        <v>156</v>
      </c>
      <c r="C279" s="48" t="s">
        <v>157</v>
      </c>
      <c r="D279" s="48">
        <v>240</v>
      </c>
      <c r="E279" s="48">
        <v>320</v>
      </c>
      <c r="F279" s="412">
        <v>171</v>
      </c>
      <c r="G279" s="70"/>
    </row>
    <row r="280" spans="1:7" ht="15.75">
      <c r="A280" s="113" t="s">
        <v>155</v>
      </c>
      <c r="B280" s="44" t="s">
        <v>156</v>
      </c>
      <c r="C280" s="48" t="s">
        <v>157</v>
      </c>
      <c r="D280" s="48">
        <v>240</v>
      </c>
      <c r="E280" s="48">
        <v>400</v>
      </c>
      <c r="F280" s="412"/>
      <c r="G280" s="70"/>
    </row>
    <row r="281" spans="1:7" ht="15.75">
      <c r="A281" s="113" t="s">
        <v>155</v>
      </c>
      <c r="B281" s="44" t="s">
        <v>156</v>
      </c>
      <c r="C281" s="48" t="s">
        <v>157</v>
      </c>
      <c r="D281" s="48">
        <v>241</v>
      </c>
      <c r="E281" s="48">
        <v>400</v>
      </c>
      <c r="F281" s="412">
        <v>296</v>
      </c>
      <c r="G281" s="70"/>
    </row>
    <row r="282" spans="1:7" ht="15.75">
      <c r="A282" s="113" t="s">
        <v>155</v>
      </c>
      <c r="B282" s="44" t="s">
        <v>156</v>
      </c>
      <c r="C282" s="48" t="s">
        <v>157</v>
      </c>
      <c r="D282" s="48">
        <v>241</v>
      </c>
      <c r="E282" s="48" t="s">
        <v>151</v>
      </c>
      <c r="F282" s="412"/>
      <c r="G282" s="70"/>
    </row>
    <row r="283" spans="1:7" ht="15.75">
      <c r="A283" s="113" t="s">
        <v>155</v>
      </c>
      <c r="B283" s="44" t="s">
        <v>156</v>
      </c>
      <c r="C283" s="48" t="s">
        <v>157</v>
      </c>
      <c r="D283" s="48">
        <v>242</v>
      </c>
      <c r="E283" s="48">
        <v>250</v>
      </c>
      <c r="F283" s="412">
        <v>78</v>
      </c>
      <c r="G283" s="70"/>
    </row>
    <row r="284" spans="1:7" ht="15.75">
      <c r="A284" s="113" t="s">
        <v>155</v>
      </c>
      <c r="B284" s="44" t="s">
        <v>156</v>
      </c>
      <c r="C284" s="48" t="s">
        <v>157</v>
      </c>
      <c r="D284" s="48">
        <v>242</v>
      </c>
      <c r="E284" s="48" t="s">
        <v>154</v>
      </c>
      <c r="F284" s="412"/>
      <c r="G284" s="70"/>
    </row>
    <row r="285" spans="1:7" ht="15.75">
      <c r="A285" s="113" t="s">
        <v>155</v>
      </c>
      <c r="B285" s="44" t="s">
        <v>156</v>
      </c>
      <c r="C285" s="48" t="s">
        <v>157</v>
      </c>
      <c r="D285" s="48">
        <v>243</v>
      </c>
      <c r="E285" s="48">
        <v>400</v>
      </c>
      <c r="F285" s="412">
        <v>172</v>
      </c>
      <c r="G285" s="70"/>
    </row>
    <row r="286" spans="1:7" ht="15.75">
      <c r="A286" s="113" t="s">
        <v>155</v>
      </c>
      <c r="B286" s="44" t="s">
        <v>156</v>
      </c>
      <c r="C286" s="48" t="s">
        <v>157</v>
      </c>
      <c r="D286" s="48">
        <v>243</v>
      </c>
      <c r="E286" s="48" t="s">
        <v>151</v>
      </c>
      <c r="F286" s="412"/>
      <c r="G286" s="70"/>
    </row>
    <row r="287" spans="1:7" ht="15.75">
      <c r="A287" s="113" t="s">
        <v>155</v>
      </c>
      <c r="B287" s="44" t="s">
        <v>156</v>
      </c>
      <c r="C287" s="48" t="s">
        <v>157</v>
      </c>
      <c r="D287" s="48">
        <v>244</v>
      </c>
      <c r="E287" s="48">
        <v>400</v>
      </c>
      <c r="F287" s="412">
        <v>112</v>
      </c>
      <c r="G287" s="70"/>
    </row>
    <row r="288" spans="1:7" ht="15.75">
      <c r="A288" s="113" t="s">
        <v>155</v>
      </c>
      <c r="B288" s="44" t="s">
        <v>156</v>
      </c>
      <c r="C288" s="48" t="s">
        <v>157</v>
      </c>
      <c r="D288" s="48">
        <v>244</v>
      </c>
      <c r="E288" s="48" t="s">
        <v>151</v>
      </c>
      <c r="F288" s="412"/>
      <c r="G288" s="70"/>
    </row>
    <row r="289" spans="1:7" ht="15.75">
      <c r="A289" s="113" t="s">
        <v>155</v>
      </c>
      <c r="B289" s="44" t="s">
        <v>156</v>
      </c>
      <c r="C289" s="48" t="s">
        <v>157</v>
      </c>
      <c r="D289" s="48">
        <v>245</v>
      </c>
      <c r="E289" s="48">
        <v>400</v>
      </c>
      <c r="F289" s="412">
        <v>288</v>
      </c>
      <c r="G289" s="70"/>
    </row>
    <row r="290" spans="1:7" ht="15.75">
      <c r="A290" s="113" t="s">
        <v>155</v>
      </c>
      <c r="B290" s="44" t="s">
        <v>156</v>
      </c>
      <c r="C290" s="48" t="s">
        <v>157</v>
      </c>
      <c r="D290" s="48">
        <v>245</v>
      </c>
      <c r="E290" s="48" t="s">
        <v>151</v>
      </c>
      <c r="F290" s="412"/>
      <c r="G290" s="70"/>
    </row>
    <row r="291" spans="1:7" ht="15.75">
      <c r="A291" s="113" t="s">
        <v>155</v>
      </c>
      <c r="B291" s="44" t="s">
        <v>156</v>
      </c>
      <c r="C291" s="48" t="s">
        <v>157</v>
      </c>
      <c r="D291" s="48">
        <v>246</v>
      </c>
      <c r="E291" s="48">
        <v>400</v>
      </c>
      <c r="F291" s="374">
        <v>216</v>
      </c>
      <c r="G291" s="70"/>
    </row>
    <row r="292" spans="1:7" ht="15.75">
      <c r="A292" s="113" t="s">
        <v>155</v>
      </c>
      <c r="B292" s="44" t="s">
        <v>156</v>
      </c>
      <c r="C292" s="48" t="s">
        <v>157</v>
      </c>
      <c r="D292" s="48">
        <v>247</v>
      </c>
      <c r="E292" s="48">
        <v>400</v>
      </c>
      <c r="F292" s="374">
        <v>220</v>
      </c>
      <c r="G292" s="70"/>
    </row>
    <row r="293" spans="1:7" ht="15.75">
      <c r="A293" s="113" t="s">
        <v>155</v>
      </c>
      <c r="B293" s="44" t="s">
        <v>156</v>
      </c>
      <c r="C293" s="48" t="s">
        <v>157</v>
      </c>
      <c r="D293" s="48">
        <v>248</v>
      </c>
      <c r="E293" s="48">
        <v>630</v>
      </c>
      <c r="F293" s="412">
        <v>88</v>
      </c>
      <c r="G293" s="70"/>
    </row>
    <row r="294" spans="1:7" ht="15.75">
      <c r="A294" s="113" t="s">
        <v>155</v>
      </c>
      <c r="B294" s="44" t="s">
        <v>156</v>
      </c>
      <c r="C294" s="48" t="s">
        <v>157</v>
      </c>
      <c r="D294" s="48">
        <v>248</v>
      </c>
      <c r="E294" s="48" t="s">
        <v>175</v>
      </c>
      <c r="F294" s="412"/>
      <c r="G294" s="70"/>
    </row>
    <row r="295" spans="1:7" ht="15.75">
      <c r="A295" s="113" t="s">
        <v>155</v>
      </c>
      <c r="B295" s="44" t="s">
        <v>156</v>
      </c>
      <c r="C295" s="48" t="s">
        <v>157</v>
      </c>
      <c r="D295" s="48">
        <v>250</v>
      </c>
      <c r="E295" s="48">
        <v>400</v>
      </c>
      <c r="F295" s="412">
        <v>216</v>
      </c>
      <c r="G295" s="70"/>
    </row>
    <row r="296" spans="1:7" ht="15.75">
      <c r="A296" s="113" t="s">
        <v>155</v>
      </c>
      <c r="B296" s="44" t="s">
        <v>156</v>
      </c>
      <c r="C296" s="48" t="s">
        <v>157</v>
      </c>
      <c r="D296" s="48">
        <v>250</v>
      </c>
      <c r="E296" s="48" t="s">
        <v>151</v>
      </c>
      <c r="F296" s="412"/>
      <c r="G296" s="70"/>
    </row>
    <row r="297" spans="1:7" ht="15.75">
      <c r="A297" s="113" t="s">
        <v>155</v>
      </c>
      <c r="B297" s="44" t="s">
        <v>156</v>
      </c>
      <c r="C297" s="48" t="s">
        <v>157</v>
      </c>
      <c r="D297" s="48">
        <v>251</v>
      </c>
      <c r="E297" s="48">
        <v>250</v>
      </c>
      <c r="F297" s="412">
        <v>110</v>
      </c>
      <c r="G297" s="70"/>
    </row>
    <row r="298" spans="1:7" ht="15.75">
      <c r="A298" s="113" t="s">
        <v>155</v>
      </c>
      <c r="B298" s="44" t="s">
        <v>156</v>
      </c>
      <c r="C298" s="48" t="s">
        <v>157</v>
      </c>
      <c r="D298" s="48">
        <v>251</v>
      </c>
      <c r="E298" s="48" t="s">
        <v>154</v>
      </c>
      <c r="F298" s="412"/>
      <c r="G298" s="70"/>
    </row>
    <row r="299" spans="1:7" ht="15.75">
      <c r="A299" s="113" t="s">
        <v>155</v>
      </c>
      <c r="B299" s="44" t="s">
        <v>156</v>
      </c>
      <c r="C299" s="48" t="s">
        <v>157</v>
      </c>
      <c r="D299" s="48">
        <v>252</v>
      </c>
      <c r="E299" s="48">
        <v>630</v>
      </c>
      <c r="F299" s="374">
        <v>378</v>
      </c>
      <c r="G299" s="70"/>
    </row>
    <row r="300" spans="1:7" ht="15.75">
      <c r="A300" s="113" t="s">
        <v>155</v>
      </c>
      <c r="B300" s="44" t="s">
        <v>156</v>
      </c>
      <c r="C300" s="48" t="s">
        <v>157</v>
      </c>
      <c r="D300" s="48">
        <v>253</v>
      </c>
      <c r="E300" s="48">
        <v>400</v>
      </c>
      <c r="F300" s="412">
        <v>324</v>
      </c>
      <c r="G300" s="70"/>
    </row>
    <row r="301" spans="1:7" ht="15.75">
      <c r="A301" s="113" t="s">
        <v>155</v>
      </c>
      <c r="B301" s="44" t="s">
        <v>156</v>
      </c>
      <c r="C301" s="48" t="s">
        <v>157</v>
      </c>
      <c r="D301" s="48">
        <v>253</v>
      </c>
      <c r="E301" s="48" t="s">
        <v>151</v>
      </c>
      <c r="F301" s="412"/>
      <c r="G301" s="70"/>
    </row>
    <row r="302" spans="1:7" ht="15.75">
      <c r="A302" s="113" t="s">
        <v>155</v>
      </c>
      <c r="B302" s="44" t="s">
        <v>156</v>
      </c>
      <c r="C302" s="48" t="s">
        <v>157</v>
      </c>
      <c r="D302" s="48">
        <v>254</v>
      </c>
      <c r="E302" s="48">
        <v>630</v>
      </c>
      <c r="F302" s="374">
        <v>498</v>
      </c>
      <c r="G302" s="70"/>
    </row>
    <row r="303" spans="1:7" ht="15.75">
      <c r="A303" s="113" t="s">
        <v>155</v>
      </c>
      <c r="B303" s="44" t="s">
        <v>156</v>
      </c>
      <c r="C303" s="48" t="s">
        <v>157</v>
      </c>
      <c r="D303" s="48">
        <v>255</v>
      </c>
      <c r="E303" s="48">
        <v>630</v>
      </c>
      <c r="F303" s="412">
        <v>76</v>
      </c>
      <c r="G303" s="70"/>
    </row>
    <row r="304" spans="1:7" ht="15.75">
      <c r="A304" s="113" t="s">
        <v>155</v>
      </c>
      <c r="B304" s="44" t="s">
        <v>156</v>
      </c>
      <c r="C304" s="48" t="s">
        <v>157</v>
      </c>
      <c r="D304" s="48">
        <v>255</v>
      </c>
      <c r="E304" s="48" t="s">
        <v>175</v>
      </c>
      <c r="F304" s="412"/>
      <c r="G304" s="70"/>
    </row>
    <row r="305" spans="1:7" ht="15.75">
      <c r="A305" s="113" t="s">
        <v>155</v>
      </c>
      <c r="B305" s="44" t="s">
        <v>156</v>
      </c>
      <c r="C305" s="48" t="s">
        <v>157</v>
      </c>
      <c r="D305" s="48">
        <v>257</v>
      </c>
      <c r="E305" s="48">
        <v>630</v>
      </c>
      <c r="F305" s="412">
        <v>284</v>
      </c>
      <c r="G305" s="70"/>
    </row>
    <row r="306" spans="1:7" ht="15.75">
      <c r="A306" s="113" t="s">
        <v>155</v>
      </c>
      <c r="B306" s="44" t="s">
        <v>156</v>
      </c>
      <c r="C306" s="48" t="s">
        <v>157</v>
      </c>
      <c r="D306" s="48">
        <v>257</v>
      </c>
      <c r="E306" s="48" t="s">
        <v>175</v>
      </c>
      <c r="F306" s="412"/>
      <c r="G306" s="70"/>
    </row>
    <row r="307" spans="1:7" ht="15.75">
      <c r="A307" s="113" t="s">
        <v>155</v>
      </c>
      <c r="B307" s="44" t="s">
        <v>156</v>
      </c>
      <c r="C307" s="48" t="s">
        <v>157</v>
      </c>
      <c r="D307" s="48">
        <v>258</v>
      </c>
      <c r="E307" s="48">
        <v>630</v>
      </c>
      <c r="F307" s="412">
        <v>107</v>
      </c>
      <c r="G307" s="70"/>
    </row>
    <row r="308" spans="1:7" ht="15.75">
      <c r="A308" s="113" t="s">
        <v>155</v>
      </c>
      <c r="B308" s="44" t="s">
        <v>156</v>
      </c>
      <c r="C308" s="48" t="s">
        <v>157</v>
      </c>
      <c r="D308" s="48">
        <v>258</v>
      </c>
      <c r="E308" s="48" t="s">
        <v>175</v>
      </c>
      <c r="F308" s="412"/>
      <c r="G308" s="70"/>
    </row>
    <row r="309" spans="1:7" ht="15.75">
      <c r="A309" s="113" t="s">
        <v>155</v>
      </c>
      <c r="B309" s="44" t="s">
        <v>156</v>
      </c>
      <c r="C309" s="48" t="s">
        <v>157</v>
      </c>
      <c r="D309" s="48">
        <v>259</v>
      </c>
      <c r="E309" s="48">
        <v>160</v>
      </c>
      <c r="F309" s="374">
        <v>98</v>
      </c>
      <c r="G309" s="70"/>
    </row>
    <row r="310" spans="1:7" ht="15.75">
      <c r="A310" s="113" t="s">
        <v>155</v>
      </c>
      <c r="B310" s="44" t="s">
        <v>156</v>
      </c>
      <c r="C310" s="48" t="s">
        <v>157</v>
      </c>
      <c r="D310" s="48">
        <v>260</v>
      </c>
      <c r="E310" s="48">
        <v>320</v>
      </c>
      <c r="F310" s="374">
        <v>262</v>
      </c>
      <c r="G310" s="70"/>
    </row>
    <row r="311" spans="1:7" ht="15.75">
      <c r="A311" s="113" t="s">
        <v>155</v>
      </c>
      <c r="B311" s="44" t="s">
        <v>156</v>
      </c>
      <c r="C311" s="48" t="s">
        <v>157</v>
      </c>
      <c r="D311" s="48">
        <v>263</v>
      </c>
      <c r="E311" s="48">
        <v>400</v>
      </c>
      <c r="F311" s="374">
        <v>180</v>
      </c>
      <c r="G311" s="70"/>
    </row>
    <row r="312" spans="1:7" ht="15.75">
      <c r="A312" s="113" t="s">
        <v>155</v>
      </c>
      <c r="B312" s="44" t="s">
        <v>156</v>
      </c>
      <c r="C312" s="48" t="s">
        <v>157</v>
      </c>
      <c r="D312" s="48">
        <v>265</v>
      </c>
      <c r="E312" s="48">
        <v>100</v>
      </c>
      <c r="F312" s="374">
        <v>80</v>
      </c>
      <c r="G312" s="70"/>
    </row>
    <row r="313" spans="1:7" ht="15.75">
      <c r="A313" s="113" t="s">
        <v>155</v>
      </c>
      <c r="B313" s="44" t="s">
        <v>156</v>
      </c>
      <c r="C313" s="48" t="s">
        <v>157</v>
      </c>
      <c r="D313" s="48">
        <v>266</v>
      </c>
      <c r="E313" s="48">
        <v>250</v>
      </c>
      <c r="F313" s="412">
        <v>33</v>
      </c>
      <c r="G313" s="70"/>
    </row>
    <row r="314" spans="1:7" ht="15.75">
      <c r="A314" s="113" t="s">
        <v>155</v>
      </c>
      <c r="B314" s="44" t="s">
        <v>156</v>
      </c>
      <c r="C314" s="48" t="s">
        <v>157</v>
      </c>
      <c r="D314" s="48">
        <v>266</v>
      </c>
      <c r="E314" s="48">
        <v>250</v>
      </c>
      <c r="F314" s="412"/>
      <c r="G314" s="70"/>
    </row>
    <row r="315" spans="1:7" ht="15.75">
      <c r="A315" s="113" t="s">
        <v>155</v>
      </c>
      <c r="B315" s="44" t="s">
        <v>156</v>
      </c>
      <c r="C315" s="48" t="s">
        <v>157</v>
      </c>
      <c r="D315" s="48">
        <v>268</v>
      </c>
      <c r="E315" s="48">
        <v>320</v>
      </c>
      <c r="F315" s="412">
        <v>139</v>
      </c>
      <c r="G315" s="70"/>
    </row>
    <row r="316" spans="1:7" ht="15.75">
      <c r="A316" s="113" t="s">
        <v>155</v>
      </c>
      <c r="B316" s="44" t="s">
        <v>156</v>
      </c>
      <c r="C316" s="48" t="s">
        <v>157</v>
      </c>
      <c r="D316" s="48">
        <v>268</v>
      </c>
      <c r="E316" s="48">
        <v>180</v>
      </c>
      <c r="F316" s="412"/>
      <c r="G316" s="70"/>
    </row>
    <row r="317" spans="1:7" ht="15.75">
      <c r="A317" s="113" t="s">
        <v>155</v>
      </c>
      <c r="B317" s="44" t="s">
        <v>156</v>
      </c>
      <c r="C317" s="48" t="s">
        <v>157</v>
      </c>
      <c r="D317" s="48">
        <v>269</v>
      </c>
      <c r="E317" s="48">
        <v>250</v>
      </c>
      <c r="F317" s="412">
        <v>20</v>
      </c>
      <c r="G317" s="70"/>
    </row>
    <row r="318" spans="1:7" ht="15.75">
      <c r="A318" s="113" t="s">
        <v>155</v>
      </c>
      <c r="B318" s="44" t="s">
        <v>156</v>
      </c>
      <c r="C318" s="48" t="s">
        <v>157</v>
      </c>
      <c r="D318" s="48">
        <v>269</v>
      </c>
      <c r="E318" s="48">
        <v>250</v>
      </c>
      <c r="F318" s="412"/>
      <c r="G318" s="70"/>
    </row>
    <row r="319" spans="1:7" ht="15.75">
      <c r="A319" s="113" t="s">
        <v>155</v>
      </c>
      <c r="B319" s="44" t="s">
        <v>156</v>
      </c>
      <c r="C319" s="48" t="s">
        <v>157</v>
      </c>
      <c r="D319" s="48">
        <v>271</v>
      </c>
      <c r="E319" s="48">
        <v>630</v>
      </c>
      <c r="F319" s="412">
        <v>535</v>
      </c>
      <c r="G319" s="70"/>
    </row>
    <row r="320" spans="1:7" ht="15.75">
      <c r="A320" s="113" t="s">
        <v>155</v>
      </c>
      <c r="B320" s="44" t="s">
        <v>156</v>
      </c>
      <c r="C320" s="48" t="s">
        <v>157</v>
      </c>
      <c r="D320" s="48">
        <v>271</v>
      </c>
      <c r="E320" s="48" t="s">
        <v>175</v>
      </c>
      <c r="F320" s="412"/>
      <c r="G320" s="70"/>
    </row>
    <row r="321" spans="1:7" ht="15.75">
      <c r="A321" s="113" t="s">
        <v>155</v>
      </c>
      <c r="B321" s="44" t="s">
        <v>156</v>
      </c>
      <c r="C321" s="48" t="s">
        <v>157</v>
      </c>
      <c r="D321" s="48">
        <v>274</v>
      </c>
      <c r="E321" s="48">
        <v>400</v>
      </c>
      <c r="F321" s="412">
        <v>196</v>
      </c>
      <c r="G321" s="70"/>
    </row>
    <row r="322" spans="1:7" ht="15.75">
      <c r="A322" s="113" t="s">
        <v>155</v>
      </c>
      <c r="B322" s="44" t="s">
        <v>156</v>
      </c>
      <c r="C322" s="48" t="s">
        <v>157</v>
      </c>
      <c r="D322" s="48">
        <v>274</v>
      </c>
      <c r="E322" s="48" t="s">
        <v>151</v>
      </c>
      <c r="F322" s="412"/>
      <c r="G322" s="70"/>
    </row>
    <row r="323" spans="1:7" ht="15.75">
      <c r="A323" s="113" t="s">
        <v>155</v>
      </c>
      <c r="B323" s="44" t="s">
        <v>156</v>
      </c>
      <c r="C323" s="48" t="s">
        <v>157</v>
      </c>
      <c r="D323" s="48">
        <v>275</v>
      </c>
      <c r="E323" s="48">
        <v>400</v>
      </c>
      <c r="F323" s="374">
        <v>192</v>
      </c>
      <c r="G323" s="70"/>
    </row>
    <row r="324" spans="1:7" ht="15.75">
      <c r="A324" s="113" t="s">
        <v>155</v>
      </c>
      <c r="B324" s="44" t="s">
        <v>156</v>
      </c>
      <c r="C324" s="48" t="s">
        <v>157</v>
      </c>
      <c r="D324" s="48">
        <v>276</v>
      </c>
      <c r="E324" s="48">
        <v>400</v>
      </c>
      <c r="F324" s="412">
        <v>124</v>
      </c>
      <c r="G324" s="70"/>
    </row>
    <row r="325" spans="1:7" ht="15.75">
      <c r="A325" s="113" t="s">
        <v>155</v>
      </c>
      <c r="B325" s="44" t="s">
        <v>156</v>
      </c>
      <c r="C325" s="48" t="s">
        <v>157</v>
      </c>
      <c r="D325" s="48">
        <v>276</v>
      </c>
      <c r="E325" s="48" t="s">
        <v>151</v>
      </c>
      <c r="F325" s="412"/>
      <c r="G325" s="70"/>
    </row>
    <row r="326" spans="1:7" ht="15.75">
      <c r="A326" s="113" t="s">
        <v>155</v>
      </c>
      <c r="B326" s="44" t="s">
        <v>156</v>
      </c>
      <c r="C326" s="48" t="s">
        <v>157</v>
      </c>
      <c r="D326" s="48">
        <v>278</v>
      </c>
      <c r="E326" s="48">
        <v>400</v>
      </c>
      <c r="F326" s="412">
        <v>12</v>
      </c>
      <c r="G326" s="70"/>
    </row>
    <row r="327" spans="1:7" ht="15.75">
      <c r="A327" s="113" t="s">
        <v>155</v>
      </c>
      <c r="B327" s="44" t="s">
        <v>156</v>
      </c>
      <c r="C327" s="48" t="s">
        <v>157</v>
      </c>
      <c r="D327" s="48">
        <v>278</v>
      </c>
      <c r="E327" s="48" t="s">
        <v>151</v>
      </c>
      <c r="F327" s="412"/>
      <c r="G327" s="70"/>
    </row>
    <row r="328" spans="1:7" ht="15.75">
      <c r="A328" s="113" t="s">
        <v>155</v>
      </c>
      <c r="B328" s="44" t="s">
        <v>156</v>
      </c>
      <c r="C328" s="48" t="s">
        <v>157</v>
      </c>
      <c r="D328" s="48">
        <v>279</v>
      </c>
      <c r="E328" s="48">
        <v>630</v>
      </c>
      <c r="F328" s="412">
        <v>397</v>
      </c>
      <c r="G328" s="70"/>
    </row>
    <row r="329" spans="1:7" ht="15.75">
      <c r="A329" s="113" t="s">
        <v>155</v>
      </c>
      <c r="B329" s="44" t="s">
        <v>156</v>
      </c>
      <c r="C329" s="48" t="s">
        <v>157</v>
      </c>
      <c r="D329" s="48">
        <v>279</v>
      </c>
      <c r="E329" s="48" t="s">
        <v>175</v>
      </c>
      <c r="F329" s="412"/>
      <c r="G329" s="70"/>
    </row>
    <row r="330" spans="1:7" ht="15.75">
      <c r="A330" s="113" t="s">
        <v>155</v>
      </c>
      <c r="B330" s="44" t="s">
        <v>156</v>
      </c>
      <c r="C330" s="48" t="s">
        <v>157</v>
      </c>
      <c r="D330" s="48">
        <v>280</v>
      </c>
      <c r="E330" s="48">
        <v>630</v>
      </c>
      <c r="F330" s="374">
        <v>233</v>
      </c>
      <c r="G330" s="70"/>
    </row>
    <row r="331" spans="1:7" ht="15.75">
      <c r="A331" s="113" t="s">
        <v>155</v>
      </c>
      <c r="B331" s="44" t="s">
        <v>156</v>
      </c>
      <c r="C331" s="48" t="s">
        <v>157</v>
      </c>
      <c r="D331" s="48">
        <v>281</v>
      </c>
      <c r="E331" s="48">
        <v>400</v>
      </c>
      <c r="F331" s="412">
        <v>284</v>
      </c>
      <c r="G331" s="70"/>
    </row>
    <row r="332" spans="1:7" ht="15.75">
      <c r="A332" s="113" t="s">
        <v>155</v>
      </c>
      <c r="B332" s="44" t="s">
        <v>156</v>
      </c>
      <c r="C332" s="48" t="s">
        <v>157</v>
      </c>
      <c r="D332" s="48">
        <v>281</v>
      </c>
      <c r="E332" s="48" t="s">
        <v>151</v>
      </c>
      <c r="F332" s="412"/>
      <c r="G332" s="70"/>
    </row>
    <row r="333" spans="1:7" ht="15.75">
      <c r="A333" s="113" t="s">
        <v>155</v>
      </c>
      <c r="B333" s="44" t="s">
        <v>156</v>
      </c>
      <c r="C333" s="48" t="s">
        <v>157</v>
      </c>
      <c r="D333" s="48">
        <v>283</v>
      </c>
      <c r="E333" s="48">
        <v>400</v>
      </c>
      <c r="F333" s="412">
        <v>256</v>
      </c>
      <c r="G333" s="70"/>
    </row>
    <row r="334" spans="1:7" ht="15.75">
      <c r="A334" s="113" t="s">
        <v>155</v>
      </c>
      <c r="B334" s="44" t="s">
        <v>156</v>
      </c>
      <c r="C334" s="48" t="s">
        <v>157</v>
      </c>
      <c r="D334" s="48">
        <v>283</v>
      </c>
      <c r="E334" s="48" t="s">
        <v>151</v>
      </c>
      <c r="F334" s="412"/>
      <c r="G334" s="70"/>
    </row>
    <row r="335" spans="1:7" ht="15.75">
      <c r="A335" s="113" t="s">
        <v>155</v>
      </c>
      <c r="B335" s="44" t="s">
        <v>156</v>
      </c>
      <c r="C335" s="48" t="s">
        <v>157</v>
      </c>
      <c r="D335" s="48">
        <v>284</v>
      </c>
      <c r="E335" s="48">
        <v>250</v>
      </c>
      <c r="F335" s="412">
        <v>0</v>
      </c>
      <c r="G335" s="70"/>
    </row>
    <row r="336" spans="1:7" ht="15.75">
      <c r="A336" s="113" t="s">
        <v>155</v>
      </c>
      <c r="B336" s="44" t="s">
        <v>156</v>
      </c>
      <c r="C336" s="48" t="s">
        <v>157</v>
      </c>
      <c r="D336" s="48">
        <v>284</v>
      </c>
      <c r="E336" s="48" t="s">
        <v>154</v>
      </c>
      <c r="F336" s="412"/>
      <c r="G336" s="70"/>
    </row>
    <row r="337" spans="1:7" ht="15.75">
      <c r="A337" s="113" t="s">
        <v>155</v>
      </c>
      <c r="B337" s="44" t="s">
        <v>156</v>
      </c>
      <c r="C337" s="48" t="s">
        <v>157</v>
      </c>
      <c r="D337" s="48">
        <v>286</v>
      </c>
      <c r="E337" s="48">
        <v>315</v>
      </c>
      <c r="F337" s="412">
        <v>159</v>
      </c>
      <c r="G337" s="70"/>
    </row>
    <row r="338" spans="1:7" ht="15.75">
      <c r="A338" s="113" t="s">
        <v>155</v>
      </c>
      <c r="B338" s="44" t="s">
        <v>156</v>
      </c>
      <c r="C338" s="48" t="s">
        <v>157</v>
      </c>
      <c r="D338" s="48">
        <v>286</v>
      </c>
      <c r="E338" s="48">
        <v>400</v>
      </c>
      <c r="F338" s="412"/>
      <c r="G338" s="70"/>
    </row>
    <row r="339" spans="1:7" ht="15.75">
      <c r="A339" s="113" t="s">
        <v>155</v>
      </c>
      <c r="B339" s="44" t="s">
        <v>156</v>
      </c>
      <c r="C339" s="48" t="s">
        <v>157</v>
      </c>
      <c r="D339" s="48">
        <v>287</v>
      </c>
      <c r="E339" s="48">
        <v>180</v>
      </c>
      <c r="F339" s="374">
        <v>126</v>
      </c>
      <c r="G339" s="70"/>
    </row>
    <row r="340" spans="1:7" ht="15.75">
      <c r="A340" s="113" t="s">
        <v>155</v>
      </c>
      <c r="B340" s="44" t="s">
        <v>156</v>
      </c>
      <c r="C340" s="48" t="s">
        <v>157</v>
      </c>
      <c r="D340" s="48">
        <v>288</v>
      </c>
      <c r="E340" s="48">
        <v>400</v>
      </c>
      <c r="F340" s="374">
        <v>132</v>
      </c>
      <c r="G340" s="70"/>
    </row>
    <row r="341" spans="1:7" ht="15.75">
      <c r="A341" s="113" t="s">
        <v>155</v>
      </c>
      <c r="B341" s="44" t="s">
        <v>156</v>
      </c>
      <c r="C341" s="48" t="s">
        <v>157</v>
      </c>
      <c r="D341" s="48">
        <v>289</v>
      </c>
      <c r="E341" s="48">
        <v>630</v>
      </c>
      <c r="F341" s="412">
        <v>301</v>
      </c>
      <c r="G341" s="70"/>
    </row>
    <row r="342" spans="1:7" ht="15.75">
      <c r="A342" s="113" t="s">
        <v>155</v>
      </c>
      <c r="B342" s="44" t="s">
        <v>156</v>
      </c>
      <c r="C342" s="48" t="s">
        <v>157</v>
      </c>
      <c r="D342" s="48">
        <v>289</v>
      </c>
      <c r="E342" s="48" t="s">
        <v>175</v>
      </c>
      <c r="F342" s="412"/>
      <c r="G342" s="70"/>
    </row>
    <row r="343" spans="1:7" ht="15.75">
      <c r="A343" s="113" t="s">
        <v>155</v>
      </c>
      <c r="B343" s="44" t="s">
        <v>156</v>
      </c>
      <c r="C343" s="48" t="s">
        <v>157</v>
      </c>
      <c r="D343" s="48">
        <v>290</v>
      </c>
      <c r="E343" s="48">
        <v>630</v>
      </c>
      <c r="F343" s="412">
        <v>302</v>
      </c>
      <c r="G343" s="70"/>
    </row>
    <row r="344" spans="1:7" ht="15.75">
      <c r="A344" s="113" t="s">
        <v>155</v>
      </c>
      <c r="B344" s="44" t="s">
        <v>156</v>
      </c>
      <c r="C344" s="48" t="s">
        <v>157</v>
      </c>
      <c r="D344" s="48">
        <v>290</v>
      </c>
      <c r="E344" s="48" t="s">
        <v>175</v>
      </c>
      <c r="F344" s="412"/>
      <c r="G344" s="70"/>
    </row>
    <row r="345" spans="1:7" ht="15.75">
      <c r="A345" s="113" t="s">
        <v>155</v>
      </c>
      <c r="B345" s="44" t="s">
        <v>156</v>
      </c>
      <c r="C345" s="48" t="s">
        <v>157</v>
      </c>
      <c r="D345" s="48">
        <v>291</v>
      </c>
      <c r="E345" s="48">
        <v>400</v>
      </c>
      <c r="F345" s="412">
        <v>100</v>
      </c>
      <c r="G345" s="70"/>
    </row>
    <row r="346" spans="1:7" ht="15.75">
      <c r="A346" s="113" t="s">
        <v>155</v>
      </c>
      <c r="B346" s="44" t="s">
        <v>156</v>
      </c>
      <c r="C346" s="48" t="s">
        <v>157</v>
      </c>
      <c r="D346" s="48">
        <v>291</v>
      </c>
      <c r="E346" s="48" t="s">
        <v>151</v>
      </c>
      <c r="F346" s="412"/>
      <c r="G346" s="70"/>
    </row>
    <row r="347" spans="1:7" ht="15.75">
      <c r="A347" s="113" t="s">
        <v>155</v>
      </c>
      <c r="B347" s="44" t="s">
        <v>156</v>
      </c>
      <c r="C347" s="48" t="s">
        <v>157</v>
      </c>
      <c r="D347" s="48">
        <v>292</v>
      </c>
      <c r="E347" s="48">
        <v>400</v>
      </c>
      <c r="F347" s="412">
        <v>200</v>
      </c>
      <c r="G347" s="70"/>
    </row>
    <row r="348" spans="1:7" ht="15.75">
      <c r="A348" s="113" t="s">
        <v>155</v>
      </c>
      <c r="B348" s="44" t="s">
        <v>156</v>
      </c>
      <c r="C348" s="48" t="s">
        <v>157</v>
      </c>
      <c r="D348" s="48">
        <v>292</v>
      </c>
      <c r="E348" s="48" t="s">
        <v>151</v>
      </c>
      <c r="F348" s="412"/>
      <c r="G348" s="70"/>
    </row>
    <row r="349" spans="1:7" ht="15.75">
      <c r="A349" s="113" t="s">
        <v>155</v>
      </c>
      <c r="B349" s="44" t="s">
        <v>156</v>
      </c>
      <c r="C349" s="48" t="s">
        <v>157</v>
      </c>
      <c r="D349" s="48">
        <v>293</v>
      </c>
      <c r="E349" s="48">
        <v>400</v>
      </c>
      <c r="F349" s="412">
        <v>240</v>
      </c>
      <c r="G349" s="70"/>
    </row>
    <row r="350" spans="1:7" ht="15.75">
      <c r="A350" s="113" t="s">
        <v>155</v>
      </c>
      <c r="B350" s="44" t="s">
        <v>156</v>
      </c>
      <c r="C350" s="48" t="s">
        <v>157</v>
      </c>
      <c r="D350" s="48">
        <v>293</v>
      </c>
      <c r="E350" s="48" t="s">
        <v>151</v>
      </c>
      <c r="F350" s="412"/>
      <c r="G350" s="70"/>
    </row>
    <row r="351" spans="1:7" ht="15.75">
      <c r="A351" s="113" t="s">
        <v>155</v>
      </c>
      <c r="B351" s="44" t="s">
        <v>156</v>
      </c>
      <c r="C351" s="48" t="s">
        <v>157</v>
      </c>
      <c r="D351" s="48">
        <v>294</v>
      </c>
      <c r="E351" s="48">
        <v>400</v>
      </c>
      <c r="F351" s="412">
        <v>240</v>
      </c>
      <c r="G351" s="70"/>
    </row>
    <row r="352" spans="1:7" ht="15.75">
      <c r="A352" s="113" t="s">
        <v>155</v>
      </c>
      <c r="B352" s="44" t="s">
        <v>156</v>
      </c>
      <c r="C352" s="48" t="s">
        <v>157</v>
      </c>
      <c r="D352" s="48">
        <v>294</v>
      </c>
      <c r="E352" s="48" t="s">
        <v>151</v>
      </c>
      <c r="F352" s="412"/>
      <c r="G352" s="70"/>
    </row>
    <row r="353" spans="1:7" ht="15.75">
      <c r="A353" s="113" t="s">
        <v>155</v>
      </c>
      <c r="B353" s="44" t="s">
        <v>156</v>
      </c>
      <c r="C353" s="48" t="s">
        <v>157</v>
      </c>
      <c r="D353" s="48">
        <v>295</v>
      </c>
      <c r="E353" s="48">
        <v>630</v>
      </c>
      <c r="F353" s="412">
        <v>372</v>
      </c>
      <c r="G353" s="70"/>
    </row>
    <row r="354" spans="1:7" ht="15.75">
      <c r="A354" s="113" t="s">
        <v>155</v>
      </c>
      <c r="B354" s="44" t="s">
        <v>156</v>
      </c>
      <c r="C354" s="48" t="s">
        <v>157</v>
      </c>
      <c r="D354" s="48">
        <v>295</v>
      </c>
      <c r="E354" s="48" t="s">
        <v>175</v>
      </c>
      <c r="F354" s="412"/>
      <c r="G354" s="70"/>
    </row>
    <row r="355" spans="1:7" ht="15.75">
      <c r="A355" s="113" t="s">
        <v>155</v>
      </c>
      <c r="B355" s="44" t="s">
        <v>156</v>
      </c>
      <c r="C355" s="48" t="s">
        <v>157</v>
      </c>
      <c r="D355" s="81">
        <v>296</v>
      </c>
      <c r="E355" s="81">
        <v>400</v>
      </c>
      <c r="F355" s="412">
        <v>164</v>
      </c>
      <c r="G355" s="70"/>
    </row>
    <row r="356" spans="1:7" ht="15.75">
      <c r="A356" s="113" t="s">
        <v>155</v>
      </c>
      <c r="B356" s="44" t="s">
        <v>156</v>
      </c>
      <c r="C356" s="48" t="s">
        <v>157</v>
      </c>
      <c r="D356" s="81">
        <v>296</v>
      </c>
      <c r="E356" s="81" t="s">
        <v>151</v>
      </c>
      <c r="F356" s="412"/>
      <c r="G356" s="70"/>
    </row>
    <row r="357" spans="1:7" ht="15.75">
      <c r="A357" s="113" t="s">
        <v>155</v>
      </c>
      <c r="B357" s="44" t="s">
        <v>156</v>
      </c>
      <c r="C357" s="48" t="s">
        <v>157</v>
      </c>
      <c r="D357" s="48">
        <v>300</v>
      </c>
      <c r="E357" s="48">
        <v>630</v>
      </c>
      <c r="F357" s="412">
        <v>411</v>
      </c>
      <c r="G357" s="70"/>
    </row>
    <row r="358" spans="1:7" ht="15.75">
      <c r="A358" s="113" t="s">
        <v>155</v>
      </c>
      <c r="B358" s="44" t="s">
        <v>156</v>
      </c>
      <c r="C358" s="48" t="s">
        <v>157</v>
      </c>
      <c r="D358" s="48">
        <v>300</v>
      </c>
      <c r="E358" s="48" t="s">
        <v>175</v>
      </c>
      <c r="F358" s="412"/>
      <c r="G358" s="70"/>
    </row>
    <row r="359" spans="1:7" ht="15.75">
      <c r="A359" s="113" t="s">
        <v>155</v>
      </c>
      <c r="B359" s="44" t="s">
        <v>156</v>
      </c>
      <c r="C359" s="48" t="s">
        <v>157</v>
      </c>
      <c r="D359" s="48">
        <v>301</v>
      </c>
      <c r="E359" s="48">
        <v>400</v>
      </c>
      <c r="F359" s="374">
        <v>196</v>
      </c>
      <c r="G359" s="70"/>
    </row>
    <row r="360" spans="1:7" ht="15.75">
      <c r="A360" s="113" t="s">
        <v>155</v>
      </c>
      <c r="B360" s="44" t="s">
        <v>156</v>
      </c>
      <c r="C360" s="48" t="s">
        <v>157</v>
      </c>
      <c r="D360" s="48">
        <v>302</v>
      </c>
      <c r="E360" s="48">
        <v>400</v>
      </c>
      <c r="F360" s="412">
        <v>44</v>
      </c>
      <c r="G360" s="70"/>
    </row>
    <row r="361" spans="1:7" ht="15.75">
      <c r="A361" s="113" t="s">
        <v>155</v>
      </c>
      <c r="B361" s="44" t="s">
        <v>156</v>
      </c>
      <c r="C361" s="48" t="s">
        <v>157</v>
      </c>
      <c r="D361" s="48">
        <v>302</v>
      </c>
      <c r="E361" s="48" t="s">
        <v>151</v>
      </c>
      <c r="F361" s="412"/>
      <c r="G361" s="70"/>
    </row>
    <row r="362" spans="1:7" ht="15.75">
      <c r="A362" s="113" t="s">
        <v>155</v>
      </c>
      <c r="B362" s="44" t="s">
        <v>156</v>
      </c>
      <c r="C362" s="48" t="s">
        <v>157</v>
      </c>
      <c r="D362" s="48">
        <v>303</v>
      </c>
      <c r="E362" s="48">
        <v>180</v>
      </c>
      <c r="F362" s="412">
        <v>15</v>
      </c>
      <c r="G362" s="70"/>
    </row>
    <row r="363" spans="1:7" ht="15.75">
      <c r="A363" s="113" t="s">
        <v>155</v>
      </c>
      <c r="B363" s="44" t="s">
        <v>156</v>
      </c>
      <c r="C363" s="48" t="s">
        <v>157</v>
      </c>
      <c r="D363" s="48">
        <v>303</v>
      </c>
      <c r="E363" s="48">
        <v>250</v>
      </c>
      <c r="F363" s="412"/>
      <c r="G363" s="70"/>
    </row>
    <row r="364" spans="1:7" ht="15.75">
      <c r="A364" s="113" t="s">
        <v>155</v>
      </c>
      <c r="B364" s="44" t="s">
        <v>156</v>
      </c>
      <c r="C364" s="48" t="s">
        <v>157</v>
      </c>
      <c r="D364" s="48">
        <v>304</v>
      </c>
      <c r="E364" s="48">
        <v>400</v>
      </c>
      <c r="F364" s="412">
        <v>25</v>
      </c>
      <c r="G364" s="70"/>
    </row>
    <row r="365" spans="1:7" ht="15.75">
      <c r="A365" s="113" t="s">
        <v>155</v>
      </c>
      <c r="B365" s="44" t="s">
        <v>156</v>
      </c>
      <c r="C365" s="48" t="s">
        <v>157</v>
      </c>
      <c r="D365" s="48">
        <v>304</v>
      </c>
      <c r="E365" s="48" t="s">
        <v>151</v>
      </c>
      <c r="F365" s="412"/>
      <c r="G365" s="70"/>
    </row>
    <row r="366" spans="1:7" ht="15.75">
      <c r="A366" s="113" t="s">
        <v>155</v>
      </c>
      <c r="B366" s="44" t="s">
        <v>156</v>
      </c>
      <c r="C366" s="48" t="s">
        <v>157</v>
      </c>
      <c r="D366" s="48">
        <v>306</v>
      </c>
      <c r="E366" s="48">
        <v>250</v>
      </c>
      <c r="F366" s="412">
        <v>90</v>
      </c>
      <c r="G366" s="70"/>
    </row>
    <row r="367" spans="1:7" ht="15.75">
      <c r="A367" s="113" t="s">
        <v>155</v>
      </c>
      <c r="B367" s="44" t="s">
        <v>156</v>
      </c>
      <c r="C367" s="48" t="s">
        <v>157</v>
      </c>
      <c r="D367" s="48">
        <v>306</v>
      </c>
      <c r="E367" s="48" t="s">
        <v>154</v>
      </c>
      <c r="F367" s="412"/>
      <c r="G367" s="70"/>
    </row>
    <row r="368" spans="1:7" ht="15.75">
      <c r="A368" s="113" t="s">
        <v>155</v>
      </c>
      <c r="B368" s="44" t="s">
        <v>156</v>
      </c>
      <c r="C368" s="48" t="s">
        <v>157</v>
      </c>
      <c r="D368" s="48">
        <v>307</v>
      </c>
      <c r="E368" s="48">
        <v>400</v>
      </c>
      <c r="F368" s="374">
        <v>296</v>
      </c>
      <c r="G368" s="70"/>
    </row>
    <row r="369" spans="1:7" ht="15.75">
      <c r="A369" s="113" t="s">
        <v>155</v>
      </c>
      <c r="B369" s="44" t="s">
        <v>156</v>
      </c>
      <c r="C369" s="48" t="s">
        <v>157</v>
      </c>
      <c r="D369" s="48">
        <v>310</v>
      </c>
      <c r="E369" s="48">
        <v>400</v>
      </c>
      <c r="F369" s="412">
        <v>208</v>
      </c>
      <c r="G369" s="70"/>
    </row>
    <row r="370" spans="1:7" ht="15.75">
      <c r="A370" s="113" t="s">
        <v>155</v>
      </c>
      <c r="B370" s="44" t="s">
        <v>156</v>
      </c>
      <c r="C370" s="48" t="s">
        <v>157</v>
      </c>
      <c r="D370" s="48">
        <v>310</v>
      </c>
      <c r="E370" s="48" t="s">
        <v>151</v>
      </c>
      <c r="F370" s="412"/>
      <c r="G370" s="70"/>
    </row>
    <row r="371" spans="1:7" ht="15.75">
      <c r="A371" s="113" t="s">
        <v>155</v>
      </c>
      <c r="B371" s="44" t="s">
        <v>156</v>
      </c>
      <c r="C371" s="48" t="s">
        <v>157</v>
      </c>
      <c r="D371" s="48">
        <v>311</v>
      </c>
      <c r="E371" s="48">
        <v>400</v>
      </c>
      <c r="F371" s="412">
        <v>116</v>
      </c>
      <c r="G371" s="70"/>
    </row>
    <row r="372" spans="1:7" ht="15.75">
      <c r="A372" s="113" t="s">
        <v>155</v>
      </c>
      <c r="B372" s="44" t="s">
        <v>156</v>
      </c>
      <c r="C372" s="48" t="s">
        <v>157</v>
      </c>
      <c r="D372" s="48">
        <v>311</v>
      </c>
      <c r="E372" s="48" t="s">
        <v>151</v>
      </c>
      <c r="F372" s="412"/>
      <c r="G372" s="70"/>
    </row>
    <row r="373" spans="1:7" ht="15.75">
      <c r="A373" s="113" t="s">
        <v>155</v>
      </c>
      <c r="B373" s="44" t="s">
        <v>156</v>
      </c>
      <c r="C373" s="48" t="s">
        <v>157</v>
      </c>
      <c r="D373" s="48">
        <v>312</v>
      </c>
      <c r="E373" s="48">
        <v>400</v>
      </c>
      <c r="F373" s="412">
        <v>132</v>
      </c>
      <c r="G373" s="70"/>
    </row>
    <row r="374" spans="1:7" ht="15.75">
      <c r="A374" s="113" t="s">
        <v>155</v>
      </c>
      <c r="B374" s="44" t="s">
        <v>156</v>
      </c>
      <c r="C374" s="48" t="s">
        <v>157</v>
      </c>
      <c r="D374" s="48">
        <v>312</v>
      </c>
      <c r="E374" s="48" t="s">
        <v>151</v>
      </c>
      <c r="F374" s="412"/>
      <c r="G374" s="70"/>
    </row>
    <row r="375" spans="1:7" ht="15.75">
      <c r="A375" s="113" t="s">
        <v>155</v>
      </c>
      <c r="B375" s="44" t="s">
        <v>156</v>
      </c>
      <c r="C375" s="48" t="s">
        <v>157</v>
      </c>
      <c r="D375" s="48">
        <v>313</v>
      </c>
      <c r="E375" s="48">
        <v>400</v>
      </c>
      <c r="F375" s="412">
        <v>107</v>
      </c>
      <c r="G375" s="70"/>
    </row>
    <row r="376" spans="1:7" ht="15.75">
      <c r="A376" s="113" t="s">
        <v>155</v>
      </c>
      <c r="B376" s="44" t="s">
        <v>156</v>
      </c>
      <c r="C376" s="48" t="s">
        <v>157</v>
      </c>
      <c r="D376" s="48">
        <v>313</v>
      </c>
      <c r="E376" s="48">
        <v>320</v>
      </c>
      <c r="F376" s="412"/>
      <c r="G376" s="70"/>
    </row>
    <row r="377" spans="1:7" ht="15.75">
      <c r="A377" s="113" t="s">
        <v>155</v>
      </c>
      <c r="B377" s="44" t="s">
        <v>156</v>
      </c>
      <c r="C377" s="48" t="s">
        <v>157</v>
      </c>
      <c r="D377" s="48">
        <v>314</v>
      </c>
      <c r="E377" s="48">
        <v>400</v>
      </c>
      <c r="F377" s="412">
        <v>204</v>
      </c>
      <c r="G377" s="70"/>
    </row>
    <row r="378" spans="1:7" ht="15.75">
      <c r="A378" s="113" t="s">
        <v>155</v>
      </c>
      <c r="B378" s="44" t="s">
        <v>156</v>
      </c>
      <c r="C378" s="48" t="s">
        <v>157</v>
      </c>
      <c r="D378" s="48">
        <v>314</v>
      </c>
      <c r="E378" s="48" t="s">
        <v>151</v>
      </c>
      <c r="F378" s="412"/>
      <c r="G378" s="70"/>
    </row>
    <row r="379" spans="1:7" ht="15.75">
      <c r="A379" s="113" t="s">
        <v>155</v>
      </c>
      <c r="B379" s="44" t="s">
        <v>156</v>
      </c>
      <c r="C379" s="48" t="s">
        <v>157</v>
      </c>
      <c r="D379" s="48">
        <v>316</v>
      </c>
      <c r="E379" s="48">
        <v>250</v>
      </c>
      <c r="F379" s="412">
        <v>230</v>
      </c>
      <c r="G379" s="70"/>
    </row>
    <row r="380" spans="1:7" ht="15.75">
      <c r="A380" s="113" t="s">
        <v>155</v>
      </c>
      <c r="B380" s="44" t="s">
        <v>156</v>
      </c>
      <c r="C380" s="48" t="s">
        <v>157</v>
      </c>
      <c r="D380" s="48">
        <v>316</v>
      </c>
      <c r="E380" s="48">
        <v>320</v>
      </c>
      <c r="F380" s="412"/>
      <c r="G380" s="70"/>
    </row>
    <row r="381" spans="1:7" ht="15.75">
      <c r="A381" s="113" t="s">
        <v>155</v>
      </c>
      <c r="B381" s="44" t="s">
        <v>156</v>
      </c>
      <c r="C381" s="48" t="s">
        <v>157</v>
      </c>
      <c r="D381" s="48">
        <v>321</v>
      </c>
      <c r="E381" s="48">
        <v>630</v>
      </c>
      <c r="F381" s="412">
        <v>271</v>
      </c>
      <c r="G381" s="70"/>
    </row>
    <row r="382" spans="1:7" ht="15.75">
      <c r="A382" s="113" t="s">
        <v>155</v>
      </c>
      <c r="B382" s="44" t="s">
        <v>156</v>
      </c>
      <c r="C382" s="48" t="s">
        <v>157</v>
      </c>
      <c r="D382" s="48">
        <v>321</v>
      </c>
      <c r="E382" s="48">
        <v>400</v>
      </c>
      <c r="F382" s="412"/>
      <c r="G382" s="70"/>
    </row>
    <row r="383" spans="1:7" ht="15.75">
      <c r="A383" s="113" t="s">
        <v>155</v>
      </c>
      <c r="B383" s="44" t="s">
        <v>156</v>
      </c>
      <c r="C383" s="48" t="s">
        <v>157</v>
      </c>
      <c r="D383" s="48">
        <v>324</v>
      </c>
      <c r="E383" s="48">
        <v>250</v>
      </c>
      <c r="F383" s="412">
        <v>133</v>
      </c>
      <c r="G383" s="70"/>
    </row>
    <row r="384" spans="1:7" ht="15.75">
      <c r="A384" s="113" t="s">
        <v>155</v>
      </c>
      <c r="B384" s="44" t="s">
        <v>156</v>
      </c>
      <c r="C384" s="48" t="s">
        <v>157</v>
      </c>
      <c r="D384" s="48">
        <v>324</v>
      </c>
      <c r="E384" s="48" t="s">
        <v>154</v>
      </c>
      <c r="F384" s="412"/>
      <c r="G384" s="70"/>
    </row>
    <row r="385" spans="1:7" ht="15.75">
      <c r="A385" s="113" t="s">
        <v>155</v>
      </c>
      <c r="B385" s="44" t="s">
        <v>156</v>
      </c>
      <c r="C385" s="48" t="s">
        <v>157</v>
      </c>
      <c r="D385" s="48">
        <v>325</v>
      </c>
      <c r="E385" s="48">
        <v>400</v>
      </c>
      <c r="F385" s="412">
        <v>296</v>
      </c>
      <c r="G385" s="70"/>
    </row>
    <row r="386" spans="1:7" ht="15.75">
      <c r="A386" s="113" t="s">
        <v>155</v>
      </c>
      <c r="B386" s="44" t="s">
        <v>156</v>
      </c>
      <c r="C386" s="48" t="s">
        <v>157</v>
      </c>
      <c r="D386" s="48">
        <v>325</v>
      </c>
      <c r="E386" s="48" t="s">
        <v>151</v>
      </c>
      <c r="F386" s="412"/>
      <c r="G386" s="70"/>
    </row>
    <row r="387" spans="1:7" ht="15.75">
      <c r="A387" s="113" t="s">
        <v>155</v>
      </c>
      <c r="B387" s="44" t="s">
        <v>156</v>
      </c>
      <c r="C387" s="48" t="s">
        <v>157</v>
      </c>
      <c r="D387" s="48">
        <v>326</v>
      </c>
      <c r="E387" s="48">
        <v>400</v>
      </c>
      <c r="F387" s="412">
        <v>124</v>
      </c>
      <c r="G387" s="70"/>
    </row>
    <row r="388" spans="1:7" ht="15.75">
      <c r="A388" s="113" t="s">
        <v>155</v>
      </c>
      <c r="B388" s="44" t="s">
        <v>156</v>
      </c>
      <c r="C388" s="48" t="s">
        <v>157</v>
      </c>
      <c r="D388" s="48">
        <v>326</v>
      </c>
      <c r="E388" s="48" t="s">
        <v>151</v>
      </c>
      <c r="F388" s="412"/>
      <c r="G388" s="70"/>
    </row>
    <row r="389" spans="1:7" ht="15.75">
      <c r="A389" s="113" t="s">
        <v>155</v>
      </c>
      <c r="B389" s="44" t="s">
        <v>156</v>
      </c>
      <c r="C389" s="48" t="s">
        <v>157</v>
      </c>
      <c r="D389" s="48">
        <v>328</v>
      </c>
      <c r="E389" s="48">
        <v>630</v>
      </c>
      <c r="F389" s="412">
        <v>277</v>
      </c>
      <c r="G389" s="70"/>
    </row>
    <row r="390" spans="1:7" ht="15.75">
      <c r="A390" s="113" t="s">
        <v>155</v>
      </c>
      <c r="B390" s="44" t="s">
        <v>156</v>
      </c>
      <c r="C390" s="48" t="s">
        <v>157</v>
      </c>
      <c r="D390" s="48">
        <v>328</v>
      </c>
      <c r="E390" s="48" t="s">
        <v>175</v>
      </c>
      <c r="F390" s="412"/>
      <c r="G390" s="70"/>
    </row>
    <row r="391" spans="1:7" ht="15.75">
      <c r="A391" s="113" t="s">
        <v>155</v>
      </c>
      <c r="B391" s="44" t="s">
        <v>156</v>
      </c>
      <c r="C391" s="48" t="s">
        <v>157</v>
      </c>
      <c r="D391" s="48">
        <v>329</v>
      </c>
      <c r="E391" s="48">
        <v>400</v>
      </c>
      <c r="F391" s="412">
        <v>236</v>
      </c>
      <c r="G391" s="70"/>
    </row>
    <row r="392" spans="1:7" ht="15.75">
      <c r="A392" s="113" t="s">
        <v>155</v>
      </c>
      <c r="B392" s="44" t="s">
        <v>156</v>
      </c>
      <c r="C392" s="48" t="s">
        <v>157</v>
      </c>
      <c r="D392" s="48">
        <v>329</v>
      </c>
      <c r="E392" s="48" t="s">
        <v>151</v>
      </c>
      <c r="F392" s="412"/>
      <c r="G392" s="70"/>
    </row>
    <row r="393" spans="1:7" ht="15.75">
      <c r="A393" s="113" t="s">
        <v>155</v>
      </c>
      <c r="B393" s="44" t="s">
        <v>156</v>
      </c>
      <c r="C393" s="48" t="s">
        <v>157</v>
      </c>
      <c r="D393" s="48">
        <v>330</v>
      </c>
      <c r="E393" s="48">
        <v>400</v>
      </c>
      <c r="F393" s="374">
        <v>272</v>
      </c>
      <c r="G393" s="70"/>
    </row>
    <row r="394" spans="1:7" ht="15.75">
      <c r="A394" s="113" t="s">
        <v>155</v>
      </c>
      <c r="B394" s="44" t="s">
        <v>156</v>
      </c>
      <c r="C394" s="48" t="s">
        <v>157</v>
      </c>
      <c r="D394" s="48">
        <v>331</v>
      </c>
      <c r="E394" s="48">
        <v>400</v>
      </c>
      <c r="F394" s="412">
        <v>180</v>
      </c>
      <c r="G394" s="70"/>
    </row>
    <row r="395" spans="1:7" ht="15.75">
      <c r="A395" s="113" t="s">
        <v>155</v>
      </c>
      <c r="B395" s="44" t="s">
        <v>156</v>
      </c>
      <c r="C395" s="48" t="s">
        <v>157</v>
      </c>
      <c r="D395" s="48">
        <v>331</v>
      </c>
      <c r="E395" s="48" t="s">
        <v>151</v>
      </c>
      <c r="F395" s="412"/>
      <c r="G395" s="70"/>
    </row>
    <row r="396" spans="1:7" ht="15.75">
      <c r="A396" s="113" t="s">
        <v>155</v>
      </c>
      <c r="B396" s="44" t="s">
        <v>156</v>
      </c>
      <c r="C396" s="48" t="s">
        <v>157</v>
      </c>
      <c r="D396" s="48">
        <v>332</v>
      </c>
      <c r="E396" s="48">
        <v>400</v>
      </c>
      <c r="F396" s="412">
        <v>304</v>
      </c>
      <c r="G396" s="70"/>
    </row>
    <row r="397" spans="1:7" ht="15.75">
      <c r="A397" s="113" t="s">
        <v>155</v>
      </c>
      <c r="B397" s="44" t="s">
        <v>156</v>
      </c>
      <c r="C397" s="48" t="s">
        <v>157</v>
      </c>
      <c r="D397" s="48">
        <v>332</v>
      </c>
      <c r="E397" s="48" t="s">
        <v>151</v>
      </c>
      <c r="F397" s="412"/>
      <c r="G397" s="70"/>
    </row>
    <row r="398" spans="1:7" ht="15.75">
      <c r="A398" s="113" t="s">
        <v>155</v>
      </c>
      <c r="B398" s="44" t="s">
        <v>156</v>
      </c>
      <c r="C398" s="48" t="s">
        <v>157</v>
      </c>
      <c r="D398" s="48">
        <v>333</v>
      </c>
      <c r="E398" s="48">
        <v>250</v>
      </c>
      <c r="F398" s="412">
        <v>98</v>
      </c>
      <c r="G398" s="70"/>
    </row>
    <row r="399" spans="1:7" ht="15.75">
      <c r="A399" s="113" t="s">
        <v>155</v>
      </c>
      <c r="B399" s="44" t="s">
        <v>156</v>
      </c>
      <c r="C399" s="48" t="s">
        <v>157</v>
      </c>
      <c r="D399" s="48">
        <v>333</v>
      </c>
      <c r="E399" s="48" t="s">
        <v>154</v>
      </c>
      <c r="F399" s="412"/>
      <c r="G399" s="70"/>
    </row>
    <row r="400" spans="1:7" ht="29.25" customHeight="1">
      <c r="A400" s="113" t="s">
        <v>155</v>
      </c>
      <c r="B400" s="44" t="s">
        <v>156</v>
      </c>
      <c r="C400" s="48" t="s">
        <v>157</v>
      </c>
      <c r="D400" s="48">
        <v>335</v>
      </c>
      <c r="E400" s="48">
        <v>630</v>
      </c>
      <c r="F400" s="412">
        <v>271</v>
      </c>
      <c r="G400" s="70"/>
    </row>
    <row r="401" spans="1:7" ht="15.75">
      <c r="A401" s="113" t="s">
        <v>155</v>
      </c>
      <c r="B401" s="44" t="s">
        <v>156</v>
      </c>
      <c r="C401" s="48" t="s">
        <v>157</v>
      </c>
      <c r="D401" s="48">
        <v>335</v>
      </c>
      <c r="E401" s="48" t="s">
        <v>175</v>
      </c>
      <c r="F401" s="412"/>
      <c r="G401" s="70"/>
    </row>
    <row r="402" spans="1:7" ht="15.75">
      <c r="A402" s="113" t="s">
        <v>155</v>
      </c>
      <c r="B402" s="44" t="s">
        <v>156</v>
      </c>
      <c r="C402" s="48" t="s">
        <v>157</v>
      </c>
      <c r="D402" s="48">
        <v>336</v>
      </c>
      <c r="E402" s="48">
        <v>400</v>
      </c>
      <c r="F402" s="412">
        <v>140</v>
      </c>
      <c r="G402" s="70"/>
    </row>
    <row r="403" spans="1:7" ht="15.75">
      <c r="A403" s="113" t="s">
        <v>155</v>
      </c>
      <c r="B403" s="44" t="s">
        <v>156</v>
      </c>
      <c r="C403" s="48" t="s">
        <v>157</v>
      </c>
      <c r="D403" s="48">
        <v>336</v>
      </c>
      <c r="E403" s="48" t="s">
        <v>151</v>
      </c>
      <c r="F403" s="412"/>
      <c r="G403" s="70"/>
    </row>
    <row r="404" spans="1:7" ht="15.75">
      <c r="A404" s="113" t="s">
        <v>155</v>
      </c>
      <c r="B404" s="44" t="s">
        <v>156</v>
      </c>
      <c r="C404" s="48" t="s">
        <v>157</v>
      </c>
      <c r="D404" s="48">
        <v>337</v>
      </c>
      <c r="E404" s="48">
        <v>160</v>
      </c>
      <c r="F404" s="412">
        <v>83</v>
      </c>
      <c r="G404" s="70"/>
    </row>
    <row r="405" spans="1:7" ht="15.75">
      <c r="A405" s="113" t="s">
        <v>155</v>
      </c>
      <c r="B405" s="44" t="s">
        <v>156</v>
      </c>
      <c r="C405" s="48" t="s">
        <v>157</v>
      </c>
      <c r="D405" s="48">
        <v>337</v>
      </c>
      <c r="E405" s="48">
        <v>180</v>
      </c>
      <c r="F405" s="412"/>
      <c r="G405" s="70"/>
    </row>
    <row r="406" spans="1:7" ht="15.75">
      <c r="A406" s="113" t="s">
        <v>155</v>
      </c>
      <c r="B406" s="44" t="s">
        <v>156</v>
      </c>
      <c r="C406" s="48" t="s">
        <v>157</v>
      </c>
      <c r="D406" s="48">
        <v>339</v>
      </c>
      <c r="E406" s="48">
        <v>400</v>
      </c>
      <c r="F406" s="374">
        <v>136</v>
      </c>
      <c r="G406" s="70"/>
    </row>
    <row r="407" spans="1:7" ht="15.75">
      <c r="A407" s="113" t="s">
        <v>155</v>
      </c>
      <c r="B407" s="44" t="s">
        <v>156</v>
      </c>
      <c r="C407" s="48" t="s">
        <v>157</v>
      </c>
      <c r="D407" s="48">
        <v>341</v>
      </c>
      <c r="E407" s="48">
        <v>250</v>
      </c>
      <c r="F407" s="374">
        <v>170</v>
      </c>
      <c r="G407" s="70"/>
    </row>
    <row r="408" spans="1:7" ht="15.75">
      <c r="A408" s="113" t="s">
        <v>155</v>
      </c>
      <c r="B408" s="44" t="s">
        <v>156</v>
      </c>
      <c r="C408" s="48" t="s">
        <v>157</v>
      </c>
      <c r="D408" s="48">
        <v>342</v>
      </c>
      <c r="E408" s="48">
        <v>400</v>
      </c>
      <c r="F408" s="412">
        <v>224</v>
      </c>
      <c r="G408" s="70"/>
    </row>
    <row r="409" spans="1:7" ht="15.75">
      <c r="A409" s="113" t="s">
        <v>155</v>
      </c>
      <c r="B409" s="44" t="s">
        <v>156</v>
      </c>
      <c r="C409" s="48" t="s">
        <v>157</v>
      </c>
      <c r="D409" s="48">
        <v>342</v>
      </c>
      <c r="E409" s="48" t="s">
        <v>151</v>
      </c>
      <c r="F409" s="412"/>
      <c r="G409" s="70"/>
    </row>
    <row r="410" spans="1:7" ht="15.75">
      <c r="A410" s="113" t="s">
        <v>155</v>
      </c>
      <c r="B410" s="44" t="s">
        <v>156</v>
      </c>
      <c r="C410" s="48" t="s">
        <v>157</v>
      </c>
      <c r="D410" s="48">
        <v>343</v>
      </c>
      <c r="E410" s="48">
        <v>630</v>
      </c>
      <c r="F410" s="412">
        <v>378</v>
      </c>
      <c r="G410" s="70"/>
    </row>
    <row r="411" spans="1:7" ht="15.75">
      <c r="A411" s="113" t="s">
        <v>155</v>
      </c>
      <c r="B411" s="44" t="s">
        <v>156</v>
      </c>
      <c r="C411" s="48" t="s">
        <v>157</v>
      </c>
      <c r="D411" s="48">
        <v>343</v>
      </c>
      <c r="E411" s="48" t="s">
        <v>175</v>
      </c>
      <c r="F411" s="412"/>
      <c r="G411" s="70"/>
    </row>
    <row r="412" spans="1:7" ht="15.75">
      <c r="A412" s="113" t="s">
        <v>155</v>
      </c>
      <c r="B412" s="44" t="s">
        <v>156</v>
      </c>
      <c r="C412" s="48" t="s">
        <v>157</v>
      </c>
      <c r="D412" s="48">
        <v>344</v>
      </c>
      <c r="E412" s="48">
        <v>630</v>
      </c>
      <c r="F412" s="412">
        <v>466</v>
      </c>
      <c r="G412" s="70"/>
    </row>
    <row r="413" spans="1:7" ht="15.75">
      <c r="A413" s="113" t="s">
        <v>155</v>
      </c>
      <c r="B413" s="44" t="s">
        <v>156</v>
      </c>
      <c r="C413" s="48" t="s">
        <v>157</v>
      </c>
      <c r="D413" s="48">
        <v>344</v>
      </c>
      <c r="E413" s="48" t="s">
        <v>175</v>
      </c>
      <c r="F413" s="412"/>
      <c r="G413" s="70"/>
    </row>
    <row r="414" spans="1:7" ht="15.75">
      <c r="A414" s="113" t="s">
        <v>155</v>
      </c>
      <c r="B414" s="44" t="s">
        <v>156</v>
      </c>
      <c r="C414" s="48" t="s">
        <v>157</v>
      </c>
      <c r="D414" s="48">
        <v>345</v>
      </c>
      <c r="E414" s="48">
        <v>630</v>
      </c>
      <c r="F414" s="412">
        <v>227</v>
      </c>
      <c r="G414" s="70"/>
    </row>
    <row r="415" spans="1:7" ht="15.75">
      <c r="A415" s="113" t="s">
        <v>155</v>
      </c>
      <c r="B415" s="44" t="s">
        <v>156</v>
      </c>
      <c r="C415" s="48" t="s">
        <v>157</v>
      </c>
      <c r="D415" s="48">
        <v>345</v>
      </c>
      <c r="E415" s="48" t="s">
        <v>175</v>
      </c>
      <c r="F415" s="412"/>
      <c r="G415" s="70"/>
    </row>
    <row r="416" spans="1:7" ht="15.75">
      <c r="A416" s="113" t="s">
        <v>155</v>
      </c>
      <c r="B416" s="44" t="s">
        <v>156</v>
      </c>
      <c r="C416" s="48" t="s">
        <v>157</v>
      </c>
      <c r="D416" s="48">
        <v>346</v>
      </c>
      <c r="E416" s="48">
        <v>630</v>
      </c>
      <c r="F416" s="412">
        <v>422</v>
      </c>
      <c r="G416" s="70"/>
    </row>
    <row r="417" spans="1:7" ht="15.75">
      <c r="A417" s="113" t="s">
        <v>155</v>
      </c>
      <c r="B417" s="44" t="s">
        <v>156</v>
      </c>
      <c r="C417" s="48" t="s">
        <v>157</v>
      </c>
      <c r="D417" s="48">
        <v>346</v>
      </c>
      <c r="E417" s="48" t="s">
        <v>175</v>
      </c>
      <c r="F417" s="412"/>
      <c r="G417" s="70"/>
    </row>
    <row r="418" spans="1:7" ht="15.75">
      <c r="A418" s="113" t="s">
        <v>155</v>
      </c>
      <c r="B418" s="44" t="s">
        <v>156</v>
      </c>
      <c r="C418" s="48" t="s">
        <v>157</v>
      </c>
      <c r="D418" s="48">
        <v>347</v>
      </c>
      <c r="E418" s="48">
        <v>400</v>
      </c>
      <c r="F418" s="412">
        <v>244</v>
      </c>
      <c r="G418" s="70"/>
    </row>
    <row r="419" spans="1:7" ht="15.75">
      <c r="A419" s="113" t="s">
        <v>155</v>
      </c>
      <c r="B419" s="44" t="s">
        <v>156</v>
      </c>
      <c r="C419" s="48" t="s">
        <v>157</v>
      </c>
      <c r="D419" s="48">
        <v>347</v>
      </c>
      <c r="E419" s="48" t="s">
        <v>151</v>
      </c>
      <c r="F419" s="412"/>
      <c r="G419" s="70"/>
    </row>
    <row r="420" spans="1:7" ht="15.75">
      <c r="A420" s="113" t="s">
        <v>155</v>
      </c>
      <c r="B420" s="44" t="s">
        <v>156</v>
      </c>
      <c r="C420" s="48" t="s">
        <v>157</v>
      </c>
      <c r="D420" s="48">
        <v>348</v>
      </c>
      <c r="E420" s="48">
        <v>630</v>
      </c>
      <c r="F420" s="374">
        <v>372</v>
      </c>
      <c r="G420" s="70"/>
    </row>
    <row r="421" spans="1:7" ht="15.75">
      <c r="A421" s="113" t="s">
        <v>155</v>
      </c>
      <c r="B421" s="44" t="s">
        <v>156</v>
      </c>
      <c r="C421" s="48" t="s">
        <v>157</v>
      </c>
      <c r="D421" s="48">
        <v>349</v>
      </c>
      <c r="E421" s="48">
        <v>630</v>
      </c>
      <c r="F421" s="412">
        <v>365</v>
      </c>
      <c r="G421" s="70"/>
    </row>
    <row r="422" spans="1:7" ht="15.75">
      <c r="A422" s="113" t="s">
        <v>155</v>
      </c>
      <c r="B422" s="44" t="s">
        <v>156</v>
      </c>
      <c r="C422" s="48" t="s">
        <v>157</v>
      </c>
      <c r="D422" s="48">
        <v>349</v>
      </c>
      <c r="E422" s="48" t="s">
        <v>175</v>
      </c>
      <c r="F422" s="412"/>
      <c r="G422" s="70"/>
    </row>
    <row r="423" spans="1:7" ht="15.75">
      <c r="A423" s="113" t="s">
        <v>155</v>
      </c>
      <c r="B423" s="44" t="s">
        <v>156</v>
      </c>
      <c r="C423" s="48" t="s">
        <v>157</v>
      </c>
      <c r="D423" s="48">
        <v>350</v>
      </c>
      <c r="E423" s="48">
        <v>250</v>
      </c>
      <c r="F423" s="412">
        <v>365</v>
      </c>
      <c r="G423" s="70"/>
    </row>
    <row r="424" spans="1:7" ht="15.75">
      <c r="A424" s="113" t="s">
        <v>155</v>
      </c>
      <c r="B424" s="44" t="s">
        <v>156</v>
      </c>
      <c r="C424" s="48" t="s">
        <v>157</v>
      </c>
      <c r="D424" s="48">
        <v>350</v>
      </c>
      <c r="E424" s="48" t="s">
        <v>154</v>
      </c>
      <c r="F424" s="412"/>
      <c r="G424" s="70"/>
    </row>
    <row r="425" spans="1:7" ht="15.75">
      <c r="A425" s="113" t="s">
        <v>155</v>
      </c>
      <c r="B425" s="44" t="s">
        <v>156</v>
      </c>
      <c r="C425" s="48" t="s">
        <v>157</v>
      </c>
      <c r="D425" s="48">
        <v>351</v>
      </c>
      <c r="E425" s="48">
        <v>400</v>
      </c>
      <c r="F425" s="412">
        <v>228</v>
      </c>
      <c r="G425" s="70"/>
    </row>
    <row r="426" spans="1:7" ht="15.75">
      <c r="A426" s="113" t="s">
        <v>155</v>
      </c>
      <c r="B426" s="44" t="s">
        <v>156</v>
      </c>
      <c r="C426" s="48" t="s">
        <v>157</v>
      </c>
      <c r="D426" s="48">
        <v>351</v>
      </c>
      <c r="E426" s="48" t="s">
        <v>151</v>
      </c>
      <c r="F426" s="412"/>
      <c r="G426" s="70"/>
    </row>
    <row r="427" spans="1:7" ht="15.75">
      <c r="A427" s="113" t="s">
        <v>155</v>
      </c>
      <c r="B427" s="44" t="s">
        <v>156</v>
      </c>
      <c r="C427" s="48" t="s">
        <v>157</v>
      </c>
      <c r="D427" s="48">
        <v>352</v>
      </c>
      <c r="E427" s="48">
        <v>630</v>
      </c>
      <c r="F427" s="412">
        <v>586</v>
      </c>
      <c r="G427" s="70"/>
    </row>
    <row r="428" spans="1:7" ht="15.75">
      <c r="A428" s="113" t="s">
        <v>155</v>
      </c>
      <c r="B428" s="44" t="s">
        <v>156</v>
      </c>
      <c r="C428" s="48" t="s">
        <v>157</v>
      </c>
      <c r="D428" s="48">
        <v>352</v>
      </c>
      <c r="E428" s="48" t="s">
        <v>175</v>
      </c>
      <c r="F428" s="412"/>
      <c r="G428" s="70"/>
    </row>
    <row r="429" spans="1:7" ht="15.75">
      <c r="A429" s="113" t="s">
        <v>155</v>
      </c>
      <c r="B429" s="44" t="s">
        <v>156</v>
      </c>
      <c r="C429" s="48" t="s">
        <v>157</v>
      </c>
      <c r="D429" s="48">
        <v>353</v>
      </c>
      <c r="E429" s="48">
        <v>400</v>
      </c>
      <c r="F429" s="374">
        <v>316</v>
      </c>
      <c r="G429" s="70"/>
    </row>
    <row r="430" spans="1:7" ht="15.75">
      <c r="A430" s="113" t="s">
        <v>155</v>
      </c>
      <c r="B430" s="44" t="s">
        <v>156</v>
      </c>
      <c r="C430" s="48" t="s">
        <v>157</v>
      </c>
      <c r="D430" s="48">
        <v>355</v>
      </c>
      <c r="E430" s="48">
        <v>400</v>
      </c>
      <c r="F430" s="412">
        <v>212</v>
      </c>
      <c r="G430" s="70"/>
    </row>
    <row r="431" spans="1:7" ht="15.75">
      <c r="A431" s="113" t="s">
        <v>155</v>
      </c>
      <c r="B431" s="44" t="s">
        <v>156</v>
      </c>
      <c r="C431" s="48" t="s">
        <v>157</v>
      </c>
      <c r="D431" s="48">
        <v>355</v>
      </c>
      <c r="E431" s="48" t="s">
        <v>151</v>
      </c>
      <c r="F431" s="412"/>
      <c r="G431" s="70"/>
    </row>
    <row r="432" spans="1:7" ht="15.75">
      <c r="A432" s="113" t="s">
        <v>155</v>
      </c>
      <c r="B432" s="44" t="s">
        <v>156</v>
      </c>
      <c r="C432" s="48" t="s">
        <v>157</v>
      </c>
      <c r="D432" s="48">
        <v>356</v>
      </c>
      <c r="E432" s="48">
        <v>400</v>
      </c>
      <c r="F432" s="412">
        <v>176</v>
      </c>
      <c r="G432" s="70"/>
    </row>
    <row r="433" spans="1:7" ht="15.75">
      <c r="A433" s="113" t="s">
        <v>155</v>
      </c>
      <c r="B433" s="44" t="s">
        <v>156</v>
      </c>
      <c r="C433" s="48" t="s">
        <v>157</v>
      </c>
      <c r="D433" s="48">
        <v>356</v>
      </c>
      <c r="E433" s="48" t="s">
        <v>151</v>
      </c>
      <c r="F433" s="412"/>
      <c r="G433" s="70"/>
    </row>
    <row r="434" spans="1:7" ht="15.75">
      <c r="A434" s="113" t="s">
        <v>155</v>
      </c>
      <c r="B434" s="44" t="s">
        <v>156</v>
      </c>
      <c r="C434" s="48" t="s">
        <v>157</v>
      </c>
      <c r="D434" s="48">
        <v>357</v>
      </c>
      <c r="E434" s="48">
        <v>400</v>
      </c>
      <c r="F434" s="412">
        <v>136</v>
      </c>
      <c r="G434" s="70"/>
    </row>
    <row r="435" spans="1:7" ht="15.75">
      <c r="A435" s="113" t="s">
        <v>155</v>
      </c>
      <c r="B435" s="44" t="s">
        <v>156</v>
      </c>
      <c r="C435" s="48" t="s">
        <v>157</v>
      </c>
      <c r="D435" s="48">
        <v>357</v>
      </c>
      <c r="E435" s="48" t="s">
        <v>151</v>
      </c>
      <c r="F435" s="412"/>
      <c r="G435" s="70"/>
    </row>
    <row r="436" spans="1:7" ht="15.75">
      <c r="A436" s="113" t="s">
        <v>155</v>
      </c>
      <c r="B436" s="44" t="s">
        <v>156</v>
      </c>
      <c r="C436" s="48" t="s">
        <v>157</v>
      </c>
      <c r="D436" s="48">
        <v>358</v>
      </c>
      <c r="E436" s="48">
        <v>400</v>
      </c>
      <c r="F436" s="412">
        <v>216</v>
      </c>
      <c r="G436" s="70"/>
    </row>
    <row r="437" spans="1:7" ht="15.75">
      <c r="A437" s="113" t="s">
        <v>155</v>
      </c>
      <c r="B437" s="44" t="s">
        <v>156</v>
      </c>
      <c r="C437" s="48" t="s">
        <v>157</v>
      </c>
      <c r="D437" s="48">
        <v>358</v>
      </c>
      <c r="E437" s="48" t="s">
        <v>151</v>
      </c>
      <c r="F437" s="412"/>
      <c r="G437" s="70"/>
    </row>
    <row r="438" spans="1:7" ht="15.75">
      <c r="A438" s="113" t="s">
        <v>155</v>
      </c>
      <c r="B438" s="44" t="s">
        <v>156</v>
      </c>
      <c r="C438" s="48" t="s">
        <v>157</v>
      </c>
      <c r="D438" s="48">
        <v>359</v>
      </c>
      <c r="E438" s="48">
        <v>250</v>
      </c>
      <c r="F438" s="412">
        <v>43</v>
      </c>
      <c r="G438" s="70"/>
    </row>
    <row r="439" spans="1:7" ht="15.75">
      <c r="A439" s="113" t="s">
        <v>155</v>
      </c>
      <c r="B439" s="44" t="s">
        <v>156</v>
      </c>
      <c r="C439" s="48" t="s">
        <v>157</v>
      </c>
      <c r="D439" s="48">
        <v>359</v>
      </c>
      <c r="E439" s="48" t="s">
        <v>154</v>
      </c>
      <c r="F439" s="412"/>
      <c r="G439" s="70"/>
    </row>
    <row r="440" spans="1:7" ht="15.75">
      <c r="A440" s="113" t="s">
        <v>155</v>
      </c>
      <c r="B440" s="44" t="s">
        <v>156</v>
      </c>
      <c r="C440" s="48" t="s">
        <v>157</v>
      </c>
      <c r="D440" s="48">
        <v>360</v>
      </c>
      <c r="E440" s="48">
        <v>250</v>
      </c>
      <c r="F440" s="412">
        <v>200</v>
      </c>
      <c r="G440" s="70"/>
    </row>
    <row r="441" spans="1:7" ht="15.75">
      <c r="A441" s="113" t="s">
        <v>155</v>
      </c>
      <c r="B441" s="44" t="s">
        <v>156</v>
      </c>
      <c r="C441" s="48" t="s">
        <v>157</v>
      </c>
      <c r="D441" s="48">
        <v>360</v>
      </c>
      <c r="E441" s="48" t="s">
        <v>154</v>
      </c>
      <c r="F441" s="412"/>
      <c r="G441" s="70"/>
    </row>
    <row r="442" spans="1:7" ht="15.75">
      <c r="A442" s="113" t="s">
        <v>155</v>
      </c>
      <c r="B442" s="44" t="s">
        <v>156</v>
      </c>
      <c r="C442" s="48" t="s">
        <v>157</v>
      </c>
      <c r="D442" s="48">
        <v>362</v>
      </c>
      <c r="E442" s="48">
        <v>400</v>
      </c>
      <c r="F442" s="412">
        <v>352</v>
      </c>
      <c r="G442" s="70"/>
    </row>
    <row r="443" spans="1:7" ht="15.75">
      <c r="A443" s="113" t="s">
        <v>155</v>
      </c>
      <c r="B443" s="44" t="s">
        <v>156</v>
      </c>
      <c r="C443" s="48" t="s">
        <v>157</v>
      </c>
      <c r="D443" s="48">
        <v>362</v>
      </c>
      <c r="E443" s="48" t="s">
        <v>151</v>
      </c>
      <c r="F443" s="412"/>
      <c r="G443" s="70"/>
    </row>
    <row r="444" spans="1:7" ht="15.75">
      <c r="A444" s="113" t="s">
        <v>155</v>
      </c>
      <c r="B444" s="44" t="s">
        <v>156</v>
      </c>
      <c r="C444" s="48" t="s">
        <v>157</v>
      </c>
      <c r="D444" s="48">
        <v>363</v>
      </c>
      <c r="E444" s="48">
        <v>400</v>
      </c>
      <c r="F444" s="412">
        <v>240</v>
      </c>
      <c r="G444" s="70"/>
    </row>
    <row r="445" spans="1:7" ht="15.75">
      <c r="A445" s="113" t="s">
        <v>155</v>
      </c>
      <c r="B445" s="44" t="s">
        <v>156</v>
      </c>
      <c r="C445" s="48" t="s">
        <v>157</v>
      </c>
      <c r="D445" s="48">
        <v>363</v>
      </c>
      <c r="E445" s="48" t="s">
        <v>151</v>
      </c>
      <c r="F445" s="412"/>
      <c r="G445" s="70"/>
    </row>
    <row r="446" spans="1:7" ht="15.75">
      <c r="A446" s="113" t="s">
        <v>155</v>
      </c>
      <c r="B446" s="44" t="s">
        <v>156</v>
      </c>
      <c r="C446" s="48" t="s">
        <v>157</v>
      </c>
      <c r="D446" s="48">
        <v>364</v>
      </c>
      <c r="E446" s="48">
        <v>630</v>
      </c>
      <c r="F446" s="412">
        <v>340</v>
      </c>
      <c r="G446" s="70"/>
    </row>
    <row r="447" spans="1:7" ht="15.75">
      <c r="A447" s="113" t="s">
        <v>155</v>
      </c>
      <c r="B447" s="44" t="s">
        <v>156</v>
      </c>
      <c r="C447" s="48" t="s">
        <v>157</v>
      </c>
      <c r="D447" s="48">
        <v>364</v>
      </c>
      <c r="E447" s="48" t="s">
        <v>175</v>
      </c>
      <c r="F447" s="412"/>
      <c r="G447" s="70"/>
    </row>
    <row r="448" spans="1:7" ht="15.75">
      <c r="A448" s="113" t="s">
        <v>155</v>
      </c>
      <c r="B448" s="44" t="s">
        <v>156</v>
      </c>
      <c r="C448" s="48" t="s">
        <v>157</v>
      </c>
      <c r="D448" s="48">
        <v>365</v>
      </c>
      <c r="E448" s="48">
        <v>630</v>
      </c>
      <c r="F448" s="412">
        <v>271</v>
      </c>
      <c r="G448" s="70"/>
    </row>
    <row r="449" spans="1:7" ht="15.75">
      <c r="A449" s="113" t="s">
        <v>155</v>
      </c>
      <c r="B449" s="44" t="s">
        <v>156</v>
      </c>
      <c r="C449" s="48" t="s">
        <v>157</v>
      </c>
      <c r="D449" s="48">
        <v>365</v>
      </c>
      <c r="E449" s="48" t="s">
        <v>175</v>
      </c>
      <c r="F449" s="412"/>
      <c r="G449" s="70"/>
    </row>
    <row r="450" spans="1:7" ht="15.75">
      <c r="A450" s="113" t="s">
        <v>155</v>
      </c>
      <c r="B450" s="44" t="s">
        <v>156</v>
      </c>
      <c r="C450" s="48" t="s">
        <v>157</v>
      </c>
      <c r="D450" s="48">
        <v>366</v>
      </c>
      <c r="E450" s="48">
        <v>400</v>
      </c>
      <c r="F450" s="412">
        <v>174</v>
      </c>
      <c r="G450" s="70"/>
    </row>
    <row r="451" spans="1:7" ht="15.75">
      <c r="A451" s="113" t="s">
        <v>155</v>
      </c>
      <c r="B451" s="44" t="s">
        <v>156</v>
      </c>
      <c r="C451" s="48" t="s">
        <v>157</v>
      </c>
      <c r="D451" s="48">
        <v>366</v>
      </c>
      <c r="E451" s="48">
        <v>320</v>
      </c>
      <c r="F451" s="412"/>
      <c r="G451" s="70"/>
    </row>
    <row r="452" spans="1:7" ht="15.75">
      <c r="A452" s="113" t="s">
        <v>155</v>
      </c>
      <c r="B452" s="44" t="s">
        <v>156</v>
      </c>
      <c r="C452" s="48" t="s">
        <v>157</v>
      </c>
      <c r="D452" s="48">
        <v>368</v>
      </c>
      <c r="E452" s="48">
        <v>250</v>
      </c>
      <c r="F452" s="412">
        <v>110</v>
      </c>
      <c r="G452" s="70"/>
    </row>
    <row r="453" spans="1:7" ht="15.75">
      <c r="A453" s="113" t="s">
        <v>155</v>
      </c>
      <c r="B453" s="44" t="s">
        <v>156</v>
      </c>
      <c r="C453" s="48" t="s">
        <v>157</v>
      </c>
      <c r="D453" s="48">
        <v>368</v>
      </c>
      <c r="E453" s="48" t="s">
        <v>154</v>
      </c>
      <c r="F453" s="412"/>
      <c r="G453" s="70"/>
    </row>
    <row r="454" spans="1:7" ht="15.75">
      <c r="A454" s="113" t="s">
        <v>155</v>
      </c>
      <c r="B454" s="44" t="s">
        <v>156</v>
      </c>
      <c r="C454" s="48" t="s">
        <v>157</v>
      </c>
      <c r="D454" s="48">
        <v>370</v>
      </c>
      <c r="E454" s="48">
        <v>400</v>
      </c>
      <c r="F454" s="412">
        <v>268</v>
      </c>
      <c r="G454" s="70"/>
    </row>
    <row r="455" spans="1:7" ht="15.75">
      <c r="A455" s="113" t="s">
        <v>155</v>
      </c>
      <c r="B455" s="44" t="s">
        <v>156</v>
      </c>
      <c r="C455" s="48" t="s">
        <v>157</v>
      </c>
      <c r="D455" s="48">
        <v>370</v>
      </c>
      <c r="E455" s="48" t="s">
        <v>151</v>
      </c>
      <c r="F455" s="412"/>
      <c r="G455" s="70"/>
    </row>
    <row r="456" spans="1:7" ht="15.75">
      <c r="A456" s="113" t="s">
        <v>155</v>
      </c>
      <c r="B456" s="44" t="s">
        <v>156</v>
      </c>
      <c r="C456" s="48" t="s">
        <v>157</v>
      </c>
      <c r="D456" s="48">
        <v>372</v>
      </c>
      <c r="E456" s="48">
        <v>160</v>
      </c>
      <c r="F456" s="374">
        <v>26</v>
      </c>
      <c r="G456" s="70"/>
    </row>
    <row r="457" spans="1:7" ht="15.75">
      <c r="A457" s="113" t="s">
        <v>155</v>
      </c>
      <c r="B457" s="44" t="s">
        <v>156</v>
      </c>
      <c r="C457" s="48" t="s">
        <v>157</v>
      </c>
      <c r="D457" s="48">
        <v>373</v>
      </c>
      <c r="E457" s="48">
        <v>250</v>
      </c>
      <c r="F457" s="412">
        <v>135</v>
      </c>
      <c r="G457" s="70"/>
    </row>
    <row r="458" spans="1:7" ht="15.75">
      <c r="A458" s="113" t="s">
        <v>155</v>
      </c>
      <c r="B458" s="44" t="s">
        <v>156</v>
      </c>
      <c r="C458" s="48" t="s">
        <v>157</v>
      </c>
      <c r="D458" s="48">
        <v>373</v>
      </c>
      <c r="E458" s="48" t="s">
        <v>154</v>
      </c>
      <c r="F458" s="412"/>
      <c r="G458" s="70"/>
    </row>
    <row r="459" spans="1:7" ht="15.75">
      <c r="A459" s="113" t="s">
        <v>155</v>
      </c>
      <c r="B459" s="44" t="s">
        <v>156</v>
      </c>
      <c r="C459" s="48" t="s">
        <v>157</v>
      </c>
      <c r="D459" s="48">
        <v>375</v>
      </c>
      <c r="E459" s="48">
        <v>400</v>
      </c>
      <c r="F459" s="412">
        <v>276</v>
      </c>
      <c r="G459" s="70"/>
    </row>
    <row r="460" spans="1:7" ht="15.75">
      <c r="A460" s="113" t="s">
        <v>155</v>
      </c>
      <c r="B460" s="44" t="s">
        <v>156</v>
      </c>
      <c r="C460" s="48" t="s">
        <v>157</v>
      </c>
      <c r="D460" s="48">
        <v>375</v>
      </c>
      <c r="E460" s="48" t="s">
        <v>151</v>
      </c>
      <c r="F460" s="412"/>
      <c r="G460" s="70"/>
    </row>
    <row r="461" spans="1:7" ht="15.75">
      <c r="A461" s="113" t="s">
        <v>155</v>
      </c>
      <c r="B461" s="44" t="s">
        <v>156</v>
      </c>
      <c r="C461" s="48" t="s">
        <v>157</v>
      </c>
      <c r="D461" s="48">
        <v>376</v>
      </c>
      <c r="E461" s="48">
        <v>400</v>
      </c>
      <c r="F461" s="412">
        <v>320</v>
      </c>
      <c r="G461" s="70"/>
    </row>
    <row r="462" spans="1:7" ht="15.75">
      <c r="A462" s="113" t="s">
        <v>155</v>
      </c>
      <c r="B462" s="44" t="s">
        <v>156</v>
      </c>
      <c r="C462" s="48" t="s">
        <v>157</v>
      </c>
      <c r="D462" s="48">
        <v>376</v>
      </c>
      <c r="E462" s="48" t="s">
        <v>151</v>
      </c>
      <c r="F462" s="412"/>
      <c r="G462" s="70"/>
    </row>
    <row r="463" spans="1:7" ht="15.75">
      <c r="A463" s="113" t="s">
        <v>155</v>
      </c>
      <c r="B463" s="44" t="s">
        <v>156</v>
      </c>
      <c r="C463" s="48" t="s">
        <v>157</v>
      </c>
      <c r="D463" s="48">
        <v>377</v>
      </c>
      <c r="E463" s="48">
        <v>250</v>
      </c>
      <c r="F463" s="412">
        <v>143</v>
      </c>
      <c r="G463" s="70"/>
    </row>
    <row r="464" spans="1:7" ht="15.75">
      <c r="A464" s="113" t="s">
        <v>155</v>
      </c>
      <c r="B464" s="44" t="s">
        <v>156</v>
      </c>
      <c r="C464" s="48" t="s">
        <v>157</v>
      </c>
      <c r="D464" s="48">
        <v>377</v>
      </c>
      <c r="E464" s="48" t="s">
        <v>154</v>
      </c>
      <c r="F464" s="412"/>
      <c r="G464" s="70"/>
    </row>
    <row r="465" spans="1:7" ht="15.75">
      <c r="A465" s="113" t="s">
        <v>155</v>
      </c>
      <c r="B465" s="44" t="s">
        <v>156</v>
      </c>
      <c r="C465" s="48" t="s">
        <v>157</v>
      </c>
      <c r="D465" s="48">
        <v>378</v>
      </c>
      <c r="E465" s="48">
        <v>400</v>
      </c>
      <c r="F465" s="412">
        <v>296</v>
      </c>
      <c r="G465" s="70"/>
    </row>
    <row r="466" spans="1:7" ht="15.75">
      <c r="A466" s="113" t="s">
        <v>155</v>
      </c>
      <c r="B466" s="44" t="s">
        <v>156</v>
      </c>
      <c r="C466" s="48" t="s">
        <v>157</v>
      </c>
      <c r="D466" s="48">
        <v>378</v>
      </c>
      <c r="E466" s="48" t="s">
        <v>151</v>
      </c>
      <c r="F466" s="412"/>
      <c r="G466" s="70"/>
    </row>
    <row r="467" spans="1:7" ht="15.75">
      <c r="A467" s="113" t="s">
        <v>155</v>
      </c>
      <c r="B467" s="44" t="s">
        <v>156</v>
      </c>
      <c r="C467" s="48" t="s">
        <v>157</v>
      </c>
      <c r="D467" s="48">
        <v>379</v>
      </c>
      <c r="E467" s="48">
        <v>320</v>
      </c>
      <c r="F467" s="412">
        <v>171</v>
      </c>
      <c r="G467" s="70"/>
    </row>
    <row r="468" spans="1:7" ht="15.75">
      <c r="A468" s="113" t="s">
        <v>155</v>
      </c>
      <c r="B468" s="44" t="s">
        <v>156</v>
      </c>
      <c r="C468" s="48" t="s">
        <v>157</v>
      </c>
      <c r="D468" s="48">
        <v>379</v>
      </c>
      <c r="E468" s="48">
        <v>400</v>
      </c>
      <c r="F468" s="412"/>
      <c r="G468" s="70"/>
    </row>
    <row r="469" spans="1:7" ht="15.75">
      <c r="A469" s="113" t="s">
        <v>155</v>
      </c>
      <c r="B469" s="44" t="s">
        <v>156</v>
      </c>
      <c r="C469" s="48" t="s">
        <v>157</v>
      </c>
      <c r="D469" s="48">
        <v>380</v>
      </c>
      <c r="E469" s="48">
        <v>400</v>
      </c>
      <c r="F469" s="412">
        <v>92</v>
      </c>
      <c r="G469" s="70"/>
    </row>
    <row r="470" spans="1:7" ht="15.75">
      <c r="A470" s="113" t="s">
        <v>155</v>
      </c>
      <c r="B470" s="44" t="s">
        <v>156</v>
      </c>
      <c r="C470" s="48" t="s">
        <v>157</v>
      </c>
      <c r="D470" s="48">
        <v>380</v>
      </c>
      <c r="E470" s="48" t="s">
        <v>151</v>
      </c>
      <c r="F470" s="412"/>
      <c r="G470" s="70"/>
    </row>
    <row r="471" spans="1:7" ht="15.75">
      <c r="A471" s="113" t="s">
        <v>155</v>
      </c>
      <c r="B471" s="44" t="s">
        <v>156</v>
      </c>
      <c r="C471" s="48" t="s">
        <v>157</v>
      </c>
      <c r="D471" s="48">
        <v>381</v>
      </c>
      <c r="E471" s="48">
        <v>400</v>
      </c>
      <c r="F471" s="412">
        <v>88</v>
      </c>
      <c r="G471" s="70"/>
    </row>
    <row r="472" spans="1:7" ht="15.75">
      <c r="A472" s="113" t="s">
        <v>155</v>
      </c>
      <c r="B472" s="44" t="s">
        <v>156</v>
      </c>
      <c r="C472" s="48" t="s">
        <v>157</v>
      </c>
      <c r="D472" s="48">
        <v>381</v>
      </c>
      <c r="E472" s="48" t="s">
        <v>151</v>
      </c>
      <c r="F472" s="412"/>
      <c r="G472" s="70"/>
    </row>
    <row r="473" spans="1:7" ht="15.75">
      <c r="A473" s="113" t="s">
        <v>155</v>
      </c>
      <c r="B473" s="44" t="s">
        <v>156</v>
      </c>
      <c r="C473" s="48" t="s">
        <v>157</v>
      </c>
      <c r="D473" s="48">
        <v>382</v>
      </c>
      <c r="E473" s="48">
        <v>250</v>
      </c>
      <c r="F473" s="412">
        <v>65</v>
      </c>
      <c r="G473" s="70"/>
    </row>
    <row r="474" spans="1:7" ht="15.75">
      <c r="A474" s="113" t="s">
        <v>155</v>
      </c>
      <c r="B474" s="44" t="s">
        <v>156</v>
      </c>
      <c r="C474" s="48" t="s">
        <v>157</v>
      </c>
      <c r="D474" s="48">
        <v>382</v>
      </c>
      <c r="E474" s="48" t="s">
        <v>154</v>
      </c>
      <c r="F474" s="412"/>
      <c r="G474" s="70"/>
    </row>
    <row r="475" spans="1:7" ht="15.75">
      <c r="A475" s="113" t="s">
        <v>155</v>
      </c>
      <c r="B475" s="44" t="s">
        <v>156</v>
      </c>
      <c r="C475" s="48" t="s">
        <v>157</v>
      </c>
      <c r="D475" s="48">
        <v>386</v>
      </c>
      <c r="E475" s="48">
        <v>630</v>
      </c>
      <c r="F475" s="412">
        <v>25</v>
      </c>
      <c r="G475" s="70"/>
    </row>
    <row r="476" spans="1:7" ht="15.75">
      <c r="A476" s="113" t="s">
        <v>155</v>
      </c>
      <c r="B476" s="44" t="s">
        <v>156</v>
      </c>
      <c r="C476" s="48" t="s">
        <v>157</v>
      </c>
      <c r="D476" s="48">
        <v>386</v>
      </c>
      <c r="E476" s="48">
        <v>400</v>
      </c>
      <c r="F476" s="412"/>
      <c r="G476" s="70"/>
    </row>
    <row r="477" spans="1:7" ht="15.75">
      <c r="A477" s="113" t="s">
        <v>155</v>
      </c>
      <c r="B477" s="44" t="s">
        <v>156</v>
      </c>
      <c r="C477" s="48" t="s">
        <v>157</v>
      </c>
      <c r="D477" s="48">
        <v>388</v>
      </c>
      <c r="E477" s="48">
        <v>400</v>
      </c>
      <c r="F477" s="412">
        <v>312</v>
      </c>
      <c r="G477" s="70"/>
    </row>
    <row r="478" spans="1:7" ht="15.75">
      <c r="A478" s="113" t="s">
        <v>155</v>
      </c>
      <c r="B478" s="44" t="s">
        <v>156</v>
      </c>
      <c r="C478" s="48" t="s">
        <v>157</v>
      </c>
      <c r="D478" s="48">
        <v>388</v>
      </c>
      <c r="E478" s="48" t="s">
        <v>151</v>
      </c>
      <c r="F478" s="412"/>
      <c r="G478" s="70"/>
    </row>
    <row r="479" spans="1:7" ht="15.75">
      <c r="A479" s="113" t="s">
        <v>155</v>
      </c>
      <c r="B479" s="44" t="s">
        <v>156</v>
      </c>
      <c r="C479" s="48" t="s">
        <v>157</v>
      </c>
      <c r="D479" s="48">
        <v>389</v>
      </c>
      <c r="E479" s="48">
        <v>400</v>
      </c>
      <c r="F479" s="412">
        <v>252</v>
      </c>
      <c r="G479" s="70"/>
    </row>
    <row r="480" spans="1:7" ht="15.75">
      <c r="A480" s="113" t="s">
        <v>155</v>
      </c>
      <c r="B480" s="44" t="s">
        <v>156</v>
      </c>
      <c r="C480" s="48" t="s">
        <v>157</v>
      </c>
      <c r="D480" s="48">
        <v>389</v>
      </c>
      <c r="E480" s="48" t="s">
        <v>151</v>
      </c>
      <c r="F480" s="412"/>
      <c r="G480" s="70"/>
    </row>
    <row r="481" spans="1:7" ht="15.75">
      <c r="A481" s="113" t="s">
        <v>155</v>
      </c>
      <c r="B481" s="44" t="s">
        <v>156</v>
      </c>
      <c r="C481" s="48" t="s">
        <v>157</v>
      </c>
      <c r="D481" s="48">
        <v>391</v>
      </c>
      <c r="E481" s="48">
        <v>630</v>
      </c>
      <c r="F481" s="412">
        <v>359</v>
      </c>
      <c r="G481" s="70"/>
    </row>
    <row r="482" spans="1:7" ht="15.75">
      <c r="A482" s="113" t="s">
        <v>155</v>
      </c>
      <c r="B482" s="44" t="s">
        <v>156</v>
      </c>
      <c r="C482" s="48" t="s">
        <v>157</v>
      </c>
      <c r="D482" s="48">
        <v>391</v>
      </c>
      <c r="E482" s="48" t="s">
        <v>175</v>
      </c>
      <c r="F482" s="412"/>
      <c r="G482" s="70"/>
    </row>
    <row r="483" spans="1:7" ht="15.75">
      <c r="A483" s="113" t="s">
        <v>155</v>
      </c>
      <c r="B483" s="44" t="s">
        <v>156</v>
      </c>
      <c r="C483" s="48" t="s">
        <v>157</v>
      </c>
      <c r="D483" s="48">
        <v>392</v>
      </c>
      <c r="E483" s="48">
        <v>630</v>
      </c>
      <c r="F483" s="412">
        <v>410</v>
      </c>
      <c r="G483" s="70"/>
    </row>
    <row r="484" spans="1:7" ht="15.75">
      <c r="A484" s="113" t="s">
        <v>155</v>
      </c>
      <c r="B484" s="44" t="s">
        <v>156</v>
      </c>
      <c r="C484" s="48" t="s">
        <v>157</v>
      </c>
      <c r="D484" s="48">
        <v>392</v>
      </c>
      <c r="E484" s="48" t="s">
        <v>175</v>
      </c>
      <c r="F484" s="412"/>
      <c r="G484" s="70"/>
    </row>
    <row r="485" spans="1:7" ht="15.75">
      <c r="A485" s="113" t="s">
        <v>155</v>
      </c>
      <c r="B485" s="44" t="s">
        <v>156</v>
      </c>
      <c r="C485" s="48" t="s">
        <v>157</v>
      </c>
      <c r="D485" s="48">
        <v>393</v>
      </c>
      <c r="E485" s="48">
        <v>400</v>
      </c>
      <c r="F485" s="412">
        <v>276</v>
      </c>
      <c r="G485" s="70"/>
    </row>
    <row r="486" spans="1:7" ht="15.75">
      <c r="A486" s="113" t="s">
        <v>155</v>
      </c>
      <c r="B486" s="44" t="s">
        <v>156</v>
      </c>
      <c r="C486" s="48" t="s">
        <v>157</v>
      </c>
      <c r="D486" s="48">
        <v>393</v>
      </c>
      <c r="E486" s="48" t="s">
        <v>151</v>
      </c>
      <c r="F486" s="412"/>
      <c r="G486" s="70"/>
    </row>
    <row r="487" spans="1:7" ht="15.75">
      <c r="A487" s="113" t="s">
        <v>155</v>
      </c>
      <c r="B487" s="44" t="s">
        <v>156</v>
      </c>
      <c r="C487" s="48" t="s">
        <v>157</v>
      </c>
      <c r="D487" s="48">
        <v>394</v>
      </c>
      <c r="E487" s="48">
        <v>630</v>
      </c>
      <c r="F487" s="412">
        <v>353</v>
      </c>
      <c r="G487" s="70"/>
    </row>
    <row r="488" spans="1:7" ht="15.75">
      <c r="A488" s="113" t="s">
        <v>155</v>
      </c>
      <c r="B488" s="44" t="s">
        <v>156</v>
      </c>
      <c r="C488" s="48" t="s">
        <v>157</v>
      </c>
      <c r="D488" s="48">
        <v>394</v>
      </c>
      <c r="E488" s="48" t="s">
        <v>175</v>
      </c>
      <c r="F488" s="412"/>
      <c r="G488" s="70"/>
    </row>
    <row r="489" spans="1:7" ht="15.75">
      <c r="A489" s="113" t="s">
        <v>155</v>
      </c>
      <c r="B489" s="44" t="s">
        <v>156</v>
      </c>
      <c r="C489" s="48" t="s">
        <v>157</v>
      </c>
      <c r="D489" s="48">
        <v>395</v>
      </c>
      <c r="E489" s="48">
        <v>630</v>
      </c>
      <c r="F489" s="412">
        <v>403</v>
      </c>
      <c r="G489" s="70"/>
    </row>
    <row r="490" spans="1:7" ht="15.75">
      <c r="A490" s="113" t="s">
        <v>155</v>
      </c>
      <c r="B490" s="44" t="s">
        <v>156</v>
      </c>
      <c r="C490" s="48" t="s">
        <v>157</v>
      </c>
      <c r="D490" s="48">
        <v>395</v>
      </c>
      <c r="E490" s="48" t="s">
        <v>175</v>
      </c>
      <c r="F490" s="412"/>
      <c r="G490" s="70"/>
    </row>
    <row r="491" spans="1:7" ht="15.75">
      <c r="A491" s="113" t="s">
        <v>155</v>
      </c>
      <c r="B491" s="44" t="s">
        <v>156</v>
      </c>
      <c r="C491" s="48" t="s">
        <v>157</v>
      </c>
      <c r="D491" s="48">
        <v>396</v>
      </c>
      <c r="E491" s="48">
        <v>630</v>
      </c>
      <c r="F491" s="412">
        <v>435</v>
      </c>
      <c r="G491" s="70"/>
    </row>
    <row r="492" spans="1:7" ht="15.75">
      <c r="A492" s="113" t="s">
        <v>155</v>
      </c>
      <c r="B492" s="44" t="s">
        <v>156</v>
      </c>
      <c r="C492" s="48" t="s">
        <v>157</v>
      </c>
      <c r="D492" s="48">
        <v>396</v>
      </c>
      <c r="E492" s="48" t="s">
        <v>175</v>
      </c>
      <c r="F492" s="412"/>
      <c r="G492" s="70"/>
    </row>
    <row r="493" spans="1:7" ht="15.75">
      <c r="A493" s="113" t="s">
        <v>155</v>
      </c>
      <c r="B493" s="44" t="s">
        <v>156</v>
      </c>
      <c r="C493" s="48" t="s">
        <v>157</v>
      </c>
      <c r="D493" s="48">
        <v>397</v>
      </c>
      <c r="E493" s="48">
        <v>400</v>
      </c>
      <c r="F493" s="412">
        <v>289</v>
      </c>
      <c r="G493" s="70"/>
    </row>
    <row r="494" spans="1:7" ht="15.75">
      <c r="A494" s="113" t="s">
        <v>155</v>
      </c>
      <c r="B494" s="44" t="s">
        <v>156</v>
      </c>
      <c r="C494" s="48" t="s">
        <v>157</v>
      </c>
      <c r="D494" s="48">
        <v>397</v>
      </c>
      <c r="E494" s="48">
        <v>630</v>
      </c>
      <c r="F494" s="412"/>
      <c r="G494" s="70"/>
    </row>
    <row r="495" spans="1:7" ht="15.75">
      <c r="A495" s="113" t="s">
        <v>155</v>
      </c>
      <c r="B495" s="44" t="s">
        <v>156</v>
      </c>
      <c r="C495" s="48" t="s">
        <v>157</v>
      </c>
      <c r="D495" s="48">
        <v>398</v>
      </c>
      <c r="E495" s="48">
        <v>630</v>
      </c>
      <c r="F495" s="412">
        <v>428</v>
      </c>
      <c r="G495" s="70"/>
    </row>
    <row r="496" spans="1:7" ht="15.75">
      <c r="A496" s="113" t="s">
        <v>155</v>
      </c>
      <c r="B496" s="44" t="s">
        <v>156</v>
      </c>
      <c r="C496" s="48" t="s">
        <v>157</v>
      </c>
      <c r="D496" s="48">
        <v>398</v>
      </c>
      <c r="E496" s="48" t="s">
        <v>175</v>
      </c>
      <c r="F496" s="412"/>
      <c r="G496" s="70"/>
    </row>
    <row r="497" spans="1:7" ht="15.75">
      <c r="A497" s="113" t="s">
        <v>155</v>
      </c>
      <c r="B497" s="44" t="s">
        <v>156</v>
      </c>
      <c r="C497" s="48" t="s">
        <v>157</v>
      </c>
      <c r="D497" s="48">
        <v>399</v>
      </c>
      <c r="E497" s="48">
        <v>400</v>
      </c>
      <c r="F497" s="412">
        <v>324</v>
      </c>
      <c r="G497" s="70"/>
    </row>
    <row r="498" spans="1:7" ht="15.75">
      <c r="A498" s="113" t="s">
        <v>155</v>
      </c>
      <c r="B498" s="44" t="s">
        <v>156</v>
      </c>
      <c r="C498" s="48" t="s">
        <v>157</v>
      </c>
      <c r="D498" s="48">
        <v>399</v>
      </c>
      <c r="E498" s="48" t="s">
        <v>151</v>
      </c>
      <c r="F498" s="412"/>
      <c r="G498" s="70"/>
    </row>
    <row r="499" spans="1:7" ht="15.75">
      <c r="A499" s="113" t="s">
        <v>155</v>
      </c>
      <c r="B499" s="44" t="s">
        <v>156</v>
      </c>
      <c r="C499" s="48" t="s">
        <v>157</v>
      </c>
      <c r="D499" s="48">
        <v>400</v>
      </c>
      <c r="E499" s="48">
        <v>180</v>
      </c>
      <c r="F499" s="412">
        <v>139</v>
      </c>
      <c r="G499" s="70"/>
    </row>
    <row r="500" spans="1:7" ht="15.75">
      <c r="A500" s="113" t="s">
        <v>155</v>
      </c>
      <c r="B500" s="44" t="s">
        <v>156</v>
      </c>
      <c r="C500" s="48" t="s">
        <v>157</v>
      </c>
      <c r="D500" s="48">
        <v>400</v>
      </c>
      <c r="E500" s="48">
        <v>250</v>
      </c>
      <c r="F500" s="412"/>
      <c r="G500" s="70"/>
    </row>
    <row r="501" spans="1:7" ht="15.75">
      <c r="A501" s="113" t="s">
        <v>155</v>
      </c>
      <c r="B501" s="44" t="s">
        <v>156</v>
      </c>
      <c r="C501" s="48" t="s">
        <v>157</v>
      </c>
      <c r="D501" s="48">
        <v>401</v>
      </c>
      <c r="E501" s="48">
        <v>400</v>
      </c>
      <c r="F501" s="412">
        <v>180</v>
      </c>
      <c r="G501" s="70"/>
    </row>
    <row r="502" spans="1:7" ht="15.75">
      <c r="A502" s="113" t="s">
        <v>155</v>
      </c>
      <c r="B502" s="44" t="s">
        <v>156</v>
      </c>
      <c r="C502" s="48" t="s">
        <v>157</v>
      </c>
      <c r="D502" s="48">
        <v>401</v>
      </c>
      <c r="E502" s="48" t="s">
        <v>151</v>
      </c>
      <c r="F502" s="412"/>
      <c r="G502" s="70"/>
    </row>
    <row r="503" spans="1:7" ht="15.75">
      <c r="A503" s="113" t="s">
        <v>155</v>
      </c>
      <c r="B503" s="44" t="s">
        <v>156</v>
      </c>
      <c r="C503" s="48" t="s">
        <v>157</v>
      </c>
      <c r="D503" s="48">
        <v>402</v>
      </c>
      <c r="E503" s="48">
        <v>630</v>
      </c>
      <c r="F503" s="412">
        <v>170</v>
      </c>
      <c r="G503" s="70"/>
    </row>
    <row r="504" spans="1:7" ht="15.75">
      <c r="A504" s="113" t="s">
        <v>155</v>
      </c>
      <c r="B504" s="44" t="s">
        <v>156</v>
      </c>
      <c r="C504" s="48" t="s">
        <v>157</v>
      </c>
      <c r="D504" s="48">
        <v>402</v>
      </c>
      <c r="E504" s="48" t="s">
        <v>175</v>
      </c>
      <c r="F504" s="412"/>
      <c r="G504" s="70"/>
    </row>
    <row r="505" spans="1:7" ht="15.75">
      <c r="A505" s="113" t="s">
        <v>155</v>
      </c>
      <c r="B505" s="44" t="s">
        <v>156</v>
      </c>
      <c r="C505" s="48" t="s">
        <v>157</v>
      </c>
      <c r="D505" s="48">
        <v>403</v>
      </c>
      <c r="E505" s="48">
        <v>400</v>
      </c>
      <c r="F505" s="412">
        <v>136</v>
      </c>
      <c r="G505" s="70"/>
    </row>
    <row r="506" spans="1:7" ht="15.75">
      <c r="A506" s="113" t="s">
        <v>155</v>
      </c>
      <c r="B506" s="44" t="s">
        <v>156</v>
      </c>
      <c r="C506" s="48" t="s">
        <v>157</v>
      </c>
      <c r="D506" s="48">
        <v>403</v>
      </c>
      <c r="E506" s="48" t="s">
        <v>151</v>
      </c>
      <c r="F506" s="412"/>
      <c r="G506" s="70"/>
    </row>
    <row r="507" spans="1:7" ht="15.75">
      <c r="A507" s="113" t="s">
        <v>155</v>
      </c>
      <c r="B507" s="44" t="s">
        <v>156</v>
      </c>
      <c r="C507" s="48" t="s">
        <v>157</v>
      </c>
      <c r="D507" s="48">
        <v>404</v>
      </c>
      <c r="E507" s="48">
        <v>250</v>
      </c>
      <c r="F507" s="412">
        <v>168</v>
      </c>
      <c r="G507" s="70"/>
    </row>
    <row r="508" spans="1:7" ht="15.75">
      <c r="A508" s="113" t="s">
        <v>155</v>
      </c>
      <c r="B508" s="44" t="s">
        <v>156</v>
      </c>
      <c r="C508" s="48" t="s">
        <v>157</v>
      </c>
      <c r="D508" s="48">
        <v>404</v>
      </c>
      <c r="E508" s="48" t="s">
        <v>154</v>
      </c>
      <c r="F508" s="412"/>
      <c r="G508" s="70"/>
    </row>
    <row r="509" spans="1:7" ht="15.75">
      <c r="A509" s="113" t="s">
        <v>155</v>
      </c>
      <c r="B509" s="44" t="s">
        <v>156</v>
      </c>
      <c r="C509" s="48" t="s">
        <v>157</v>
      </c>
      <c r="D509" s="48">
        <v>405</v>
      </c>
      <c r="E509" s="48">
        <v>250</v>
      </c>
      <c r="F509" s="412">
        <v>128</v>
      </c>
      <c r="G509" s="70"/>
    </row>
    <row r="510" spans="1:7" ht="15.75">
      <c r="A510" s="113" t="s">
        <v>155</v>
      </c>
      <c r="B510" s="44" t="s">
        <v>156</v>
      </c>
      <c r="C510" s="48" t="s">
        <v>157</v>
      </c>
      <c r="D510" s="48">
        <v>405</v>
      </c>
      <c r="E510" s="48" t="s">
        <v>154</v>
      </c>
      <c r="F510" s="412"/>
      <c r="G510" s="70"/>
    </row>
    <row r="511" spans="1:7" ht="15.75">
      <c r="A511" s="113" t="s">
        <v>155</v>
      </c>
      <c r="B511" s="44" t="s">
        <v>156</v>
      </c>
      <c r="C511" s="48" t="s">
        <v>157</v>
      </c>
      <c r="D511" s="48">
        <v>406</v>
      </c>
      <c r="E511" s="48">
        <v>400</v>
      </c>
      <c r="F511" s="412">
        <v>104</v>
      </c>
      <c r="G511" s="70"/>
    </row>
    <row r="512" spans="1:7" ht="15.75">
      <c r="A512" s="113" t="s">
        <v>155</v>
      </c>
      <c r="B512" s="44" t="s">
        <v>156</v>
      </c>
      <c r="C512" s="48" t="s">
        <v>157</v>
      </c>
      <c r="D512" s="48">
        <v>406</v>
      </c>
      <c r="E512" s="48" t="s">
        <v>151</v>
      </c>
      <c r="F512" s="412"/>
      <c r="G512" s="70"/>
    </row>
    <row r="513" spans="1:7" ht="15.75">
      <c r="A513" s="113" t="s">
        <v>155</v>
      </c>
      <c r="B513" s="44" t="s">
        <v>156</v>
      </c>
      <c r="C513" s="48" t="s">
        <v>157</v>
      </c>
      <c r="D513" s="48">
        <v>407</v>
      </c>
      <c r="E513" s="48">
        <v>630</v>
      </c>
      <c r="F513" s="412">
        <v>403</v>
      </c>
      <c r="G513" s="70"/>
    </row>
    <row r="514" spans="1:7" ht="15.75">
      <c r="A514" s="113" t="s">
        <v>155</v>
      </c>
      <c r="B514" s="44" t="s">
        <v>156</v>
      </c>
      <c r="C514" s="48" t="s">
        <v>157</v>
      </c>
      <c r="D514" s="48">
        <v>407</v>
      </c>
      <c r="E514" s="48" t="s">
        <v>175</v>
      </c>
      <c r="F514" s="412"/>
      <c r="G514" s="70"/>
    </row>
    <row r="515" spans="1:7" ht="15.75">
      <c r="A515" s="113" t="s">
        <v>155</v>
      </c>
      <c r="B515" s="44" t="s">
        <v>156</v>
      </c>
      <c r="C515" s="48" t="s">
        <v>157</v>
      </c>
      <c r="D515" s="48">
        <v>408</v>
      </c>
      <c r="E515" s="48">
        <v>630</v>
      </c>
      <c r="F515" s="412">
        <v>309</v>
      </c>
      <c r="G515" s="70"/>
    </row>
    <row r="516" spans="1:7" ht="15.75">
      <c r="A516" s="113" t="s">
        <v>155</v>
      </c>
      <c r="B516" s="44" t="s">
        <v>156</v>
      </c>
      <c r="C516" s="48" t="s">
        <v>157</v>
      </c>
      <c r="D516" s="48">
        <v>408</v>
      </c>
      <c r="E516" s="48" t="s">
        <v>175</v>
      </c>
      <c r="F516" s="412"/>
      <c r="G516" s="70"/>
    </row>
    <row r="517" spans="1:7" ht="15.75">
      <c r="A517" s="113" t="s">
        <v>155</v>
      </c>
      <c r="B517" s="44" t="s">
        <v>156</v>
      </c>
      <c r="C517" s="48" t="s">
        <v>157</v>
      </c>
      <c r="D517" s="48">
        <v>409</v>
      </c>
      <c r="E517" s="48">
        <v>630</v>
      </c>
      <c r="F517" s="412">
        <v>372</v>
      </c>
      <c r="G517" s="70"/>
    </row>
    <row r="518" spans="1:7" ht="15.75">
      <c r="A518" s="113" t="s">
        <v>155</v>
      </c>
      <c r="B518" s="44" t="s">
        <v>156</v>
      </c>
      <c r="C518" s="48" t="s">
        <v>157</v>
      </c>
      <c r="D518" s="48">
        <v>409</v>
      </c>
      <c r="E518" s="48" t="s">
        <v>175</v>
      </c>
      <c r="F518" s="412"/>
      <c r="G518" s="70"/>
    </row>
    <row r="519" spans="1:7" ht="15.75">
      <c r="A519" s="113" t="s">
        <v>155</v>
      </c>
      <c r="B519" s="44" t="s">
        <v>156</v>
      </c>
      <c r="C519" s="48" t="s">
        <v>157</v>
      </c>
      <c r="D519" s="48">
        <v>410</v>
      </c>
      <c r="E519" s="48">
        <v>630</v>
      </c>
      <c r="F519" s="412">
        <v>252</v>
      </c>
      <c r="G519" s="70"/>
    </row>
    <row r="520" spans="1:7" ht="15.75">
      <c r="A520" s="113" t="s">
        <v>155</v>
      </c>
      <c r="B520" s="44" t="s">
        <v>156</v>
      </c>
      <c r="C520" s="48" t="s">
        <v>157</v>
      </c>
      <c r="D520" s="48">
        <v>410</v>
      </c>
      <c r="E520" s="48" t="s">
        <v>175</v>
      </c>
      <c r="F520" s="412"/>
      <c r="G520" s="70"/>
    </row>
    <row r="521" spans="1:7" ht="15.75">
      <c r="A521" s="113" t="s">
        <v>155</v>
      </c>
      <c r="B521" s="44" t="s">
        <v>156</v>
      </c>
      <c r="C521" s="48" t="s">
        <v>157</v>
      </c>
      <c r="D521" s="48">
        <v>411</v>
      </c>
      <c r="E521" s="48">
        <v>630</v>
      </c>
      <c r="F521" s="412">
        <v>378</v>
      </c>
      <c r="G521" s="70"/>
    </row>
    <row r="522" spans="1:7" ht="15.75">
      <c r="A522" s="113" t="s">
        <v>155</v>
      </c>
      <c r="B522" s="44" t="s">
        <v>156</v>
      </c>
      <c r="C522" s="48" t="s">
        <v>157</v>
      </c>
      <c r="D522" s="48">
        <v>411</v>
      </c>
      <c r="E522" s="48" t="s">
        <v>175</v>
      </c>
      <c r="F522" s="412"/>
      <c r="G522" s="70"/>
    </row>
    <row r="523" spans="1:7" ht="15.75">
      <c r="A523" s="113" t="s">
        <v>155</v>
      </c>
      <c r="B523" s="44" t="s">
        <v>156</v>
      </c>
      <c r="C523" s="48" t="s">
        <v>157</v>
      </c>
      <c r="D523" s="48">
        <v>412</v>
      </c>
      <c r="E523" s="48">
        <v>400</v>
      </c>
      <c r="F523" s="412">
        <v>200</v>
      </c>
      <c r="G523" s="70"/>
    </row>
    <row r="524" spans="1:7" ht="15.75">
      <c r="A524" s="113" t="s">
        <v>155</v>
      </c>
      <c r="B524" s="44" t="s">
        <v>156</v>
      </c>
      <c r="C524" s="48" t="s">
        <v>157</v>
      </c>
      <c r="D524" s="48">
        <v>412</v>
      </c>
      <c r="E524" s="48" t="s">
        <v>151</v>
      </c>
      <c r="F524" s="412"/>
      <c r="G524" s="70"/>
    </row>
    <row r="525" spans="1:7" ht="15.75">
      <c r="A525" s="113" t="s">
        <v>155</v>
      </c>
      <c r="B525" s="44" t="s">
        <v>156</v>
      </c>
      <c r="C525" s="48" t="s">
        <v>157</v>
      </c>
      <c r="D525" s="48">
        <v>413</v>
      </c>
      <c r="E525" s="81">
        <v>630</v>
      </c>
      <c r="F525" s="412">
        <v>295</v>
      </c>
      <c r="G525" s="70"/>
    </row>
    <row r="526" spans="1:7" ht="15.75">
      <c r="A526" s="113" t="s">
        <v>155</v>
      </c>
      <c r="B526" s="44" t="s">
        <v>156</v>
      </c>
      <c r="C526" s="48" t="s">
        <v>157</v>
      </c>
      <c r="D526" s="48">
        <v>413</v>
      </c>
      <c r="E526" s="81">
        <v>400</v>
      </c>
      <c r="F526" s="412"/>
      <c r="G526" s="70"/>
    </row>
    <row r="527" spans="1:7" ht="15.75">
      <c r="A527" s="113" t="s">
        <v>155</v>
      </c>
      <c r="B527" s="44" t="s">
        <v>156</v>
      </c>
      <c r="C527" s="48" t="s">
        <v>157</v>
      </c>
      <c r="D527" s="48">
        <v>414</v>
      </c>
      <c r="E527" s="48">
        <v>315</v>
      </c>
      <c r="F527" s="412">
        <v>175</v>
      </c>
      <c r="G527" s="70"/>
    </row>
    <row r="528" spans="1:7" ht="15.75">
      <c r="A528" s="113" t="s">
        <v>155</v>
      </c>
      <c r="B528" s="44" t="s">
        <v>156</v>
      </c>
      <c r="C528" s="48" t="s">
        <v>157</v>
      </c>
      <c r="D528" s="48">
        <v>414</v>
      </c>
      <c r="E528" s="48">
        <v>400</v>
      </c>
      <c r="F528" s="412"/>
      <c r="G528" s="70"/>
    </row>
    <row r="529" spans="1:7" ht="15.75">
      <c r="A529" s="113" t="s">
        <v>155</v>
      </c>
      <c r="B529" s="44" t="s">
        <v>156</v>
      </c>
      <c r="C529" s="48" t="s">
        <v>157</v>
      </c>
      <c r="D529" s="48">
        <v>415</v>
      </c>
      <c r="E529" s="48">
        <v>630</v>
      </c>
      <c r="F529" s="412">
        <v>372</v>
      </c>
      <c r="G529" s="70"/>
    </row>
    <row r="530" spans="1:7" ht="15.75">
      <c r="A530" s="113" t="s">
        <v>155</v>
      </c>
      <c r="B530" s="44" t="s">
        <v>156</v>
      </c>
      <c r="C530" s="48" t="s">
        <v>157</v>
      </c>
      <c r="D530" s="48">
        <v>415</v>
      </c>
      <c r="E530" s="48" t="s">
        <v>175</v>
      </c>
      <c r="F530" s="412"/>
      <c r="G530" s="70"/>
    </row>
    <row r="531" spans="1:7" ht="15.75">
      <c r="A531" s="113" t="s">
        <v>155</v>
      </c>
      <c r="B531" s="44" t="s">
        <v>156</v>
      </c>
      <c r="C531" s="48" t="s">
        <v>157</v>
      </c>
      <c r="D531" s="48">
        <v>419</v>
      </c>
      <c r="E531" s="48">
        <v>400</v>
      </c>
      <c r="F531" s="374">
        <v>272</v>
      </c>
      <c r="G531" s="70"/>
    </row>
    <row r="532" spans="1:7" ht="15.75">
      <c r="A532" s="113" t="s">
        <v>155</v>
      </c>
      <c r="B532" s="44" t="s">
        <v>156</v>
      </c>
      <c r="C532" s="48" t="s">
        <v>157</v>
      </c>
      <c r="D532" s="48">
        <v>420</v>
      </c>
      <c r="E532" s="48">
        <v>160</v>
      </c>
      <c r="F532" s="374">
        <v>56</v>
      </c>
      <c r="G532" s="70"/>
    </row>
    <row r="533" spans="1:7" ht="15.75">
      <c r="A533" s="113" t="s">
        <v>155</v>
      </c>
      <c r="B533" s="44" t="s">
        <v>156</v>
      </c>
      <c r="C533" s="48" t="s">
        <v>157</v>
      </c>
      <c r="D533" s="48">
        <v>423</v>
      </c>
      <c r="E533" s="48">
        <v>630</v>
      </c>
      <c r="F533" s="374">
        <v>39</v>
      </c>
      <c r="G533" s="70"/>
    </row>
    <row r="534" spans="1:7" ht="15.75">
      <c r="A534" s="113" t="s">
        <v>155</v>
      </c>
      <c r="B534" s="44" t="s">
        <v>156</v>
      </c>
      <c r="C534" s="48" t="s">
        <v>157</v>
      </c>
      <c r="D534" s="48">
        <v>424</v>
      </c>
      <c r="E534" s="48">
        <v>400</v>
      </c>
      <c r="F534" s="374">
        <v>148</v>
      </c>
      <c r="G534" s="70"/>
    </row>
    <row r="535" spans="1:7" ht="15.75">
      <c r="A535" s="113" t="s">
        <v>155</v>
      </c>
      <c r="B535" s="44" t="s">
        <v>156</v>
      </c>
      <c r="C535" s="48" t="s">
        <v>157</v>
      </c>
      <c r="D535" s="48">
        <v>430</v>
      </c>
      <c r="E535" s="48">
        <v>400</v>
      </c>
      <c r="F535" s="412">
        <v>92</v>
      </c>
      <c r="G535" s="70"/>
    </row>
    <row r="536" spans="1:7" ht="15.75">
      <c r="A536" s="113" t="s">
        <v>155</v>
      </c>
      <c r="B536" s="44" t="s">
        <v>156</v>
      </c>
      <c r="C536" s="48" t="s">
        <v>157</v>
      </c>
      <c r="D536" s="48">
        <v>430</v>
      </c>
      <c r="E536" s="48">
        <v>250</v>
      </c>
      <c r="F536" s="412"/>
      <c r="G536" s="70"/>
    </row>
    <row r="537" spans="1:7" ht="15.75">
      <c r="A537" s="113" t="s">
        <v>155</v>
      </c>
      <c r="B537" s="44" t="s">
        <v>156</v>
      </c>
      <c r="C537" s="48" t="s">
        <v>157</v>
      </c>
      <c r="D537" s="48">
        <v>433</v>
      </c>
      <c r="E537" s="48">
        <v>400</v>
      </c>
      <c r="F537" s="412">
        <v>276</v>
      </c>
      <c r="G537" s="70"/>
    </row>
    <row r="538" spans="1:7" ht="15.75">
      <c r="A538" s="113" t="s">
        <v>155</v>
      </c>
      <c r="B538" s="44" t="s">
        <v>156</v>
      </c>
      <c r="C538" s="48" t="s">
        <v>157</v>
      </c>
      <c r="D538" s="48">
        <v>433</v>
      </c>
      <c r="E538" s="48" t="s">
        <v>151</v>
      </c>
      <c r="F538" s="412"/>
      <c r="G538" s="70"/>
    </row>
    <row r="539" spans="1:7" ht="15.75">
      <c r="A539" s="113" t="s">
        <v>155</v>
      </c>
      <c r="B539" s="44" t="s">
        <v>156</v>
      </c>
      <c r="C539" s="48" t="s">
        <v>157</v>
      </c>
      <c r="D539" s="48">
        <v>434</v>
      </c>
      <c r="E539" s="48">
        <v>250</v>
      </c>
      <c r="F539" s="412">
        <v>223</v>
      </c>
      <c r="G539" s="70"/>
    </row>
    <row r="540" spans="1:7" ht="15.75">
      <c r="A540" s="113" t="s">
        <v>155</v>
      </c>
      <c r="B540" s="44" t="s">
        <v>156</v>
      </c>
      <c r="C540" s="48" t="s">
        <v>157</v>
      </c>
      <c r="D540" s="48">
        <v>434</v>
      </c>
      <c r="E540" s="48" t="s">
        <v>154</v>
      </c>
      <c r="F540" s="412"/>
      <c r="G540" s="70"/>
    </row>
    <row r="541" spans="1:7" ht="15.75">
      <c r="A541" s="113" t="s">
        <v>155</v>
      </c>
      <c r="B541" s="44" t="s">
        <v>156</v>
      </c>
      <c r="C541" s="48" t="s">
        <v>157</v>
      </c>
      <c r="D541" s="48">
        <v>435</v>
      </c>
      <c r="E541" s="48">
        <v>630</v>
      </c>
      <c r="F541" s="412">
        <v>284</v>
      </c>
      <c r="G541" s="70"/>
    </row>
    <row r="542" spans="1:7" ht="15.75">
      <c r="A542" s="113" t="s">
        <v>155</v>
      </c>
      <c r="B542" s="44" t="s">
        <v>156</v>
      </c>
      <c r="C542" s="48" t="s">
        <v>157</v>
      </c>
      <c r="D542" s="48">
        <v>435</v>
      </c>
      <c r="E542" s="48" t="s">
        <v>175</v>
      </c>
      <c r="F542" s="412"/>
      <c r="G542" s="70"/>
    </row>
    <row r="543" spans="1:7" ht="28.5" customHeight="1">
      <c r="A543" s="113" t="s">
        <v>155</v>
      </c>
      <c r="B543" s="44" t="s">
        <v>156</v>
      </c>
      <c r="C543" s="48" t="s">
        <v>157</v>
      </c>
      <c r="D543" s="48">
        <v>436</v>
      </c>
      <c r="E543" s="48">
        <v>400</v>
      </c>
      <c r="F543" s="412">
        <v>188</v>
      </c>
      <c r="G543" s="70"/>
    </row>
    <row r="544" spans="1:7" ht="15.75">
      <c r="A544" s="113" t="s">
        <v>155</v>
      </c>
      <c r="B544" s="44" t="s">
        <v>156</v>
      </c>
      <c r="C544" s="48" t="s">
        <v>157</v>
      </c>
      <c r="D544" s="48">
        <v>436</v>
      </c>
      <c r="E544" s="48" t="s">
        <v>151</v>
      </c>
      <c r="F544" s="412"/>
      <c r="G544" s="70"/>
    </row>
    <row r="545" spans="1:7" ht="15.75">
      <c r="A545" s="113" t="s">
        <v>155</v>
      </c>
      <c r="B545" s="44" t="s">
        <v>156</v>
      </c>
      <c r="C545" s="48" t="s">
        <v>157</v>
      </c>
      <c r="D545" s="48">
        <v>437</v>
      </c>
      <c r="E545" s="48">
        <v>400</v>
      </c>
      <c r="F545" s="412">
        <v>244</v>
      </c>
      <c r="G545" s="70"/>
    </row>
    <row r="546" spans="1:7" ht="15.75">
      <c r="A546" s="113" t="s">
        <v>155</v>
      </c>
      <c r="B546" s="44" t="s">
        <v>156</v>
      </c>
      <c r="C546" s="48" t="s">
        <v>157</v>
      </c>
      <c r="D546" s="48">
        <v>437</v>
      </c>
      <c r="E546" s="48" t="s">
        <v>151</v>
      </c>
      <c r="F546" s="412"/>
      <c r="G546" s="70"/>
    </row>
    <row r="547" spans="1:7" ht="15.75">
      <c r="A547" s="113" t="s">
        <v>155</v>
      </c>
      <c r="B547" s="44" t="s">
        <v>156</v>
      </c>
      <c r="C547" s="48" t="s">
        <v>157</v>
      </c>
      <c r="D547" s="48">
        <v>438</v>
      </c>
      <c r="E547" s="48">
        <v>400</v>
      </c>
      <c r="F547" s="412">
        <v>244</v>
      </c>
      <c r="G547" s="70"/>
    </row>
    <row r="548" spans="1:7" ht="15.75">
      <c r="A548" s="113" t="s">
        <v>155</v>
      </c>
      <c r="B548" s="44" t="s">
        <v>156</v>
      </c>
      <c r="C548" s="48" t="s">
        <v>157</v>
      </c>
      <c r="D548" s="48">
        <v>438</v>
      </c>
      <c r="E548" s="48" t="s">
        <v>151</v>
      </c>
      <c r="F548" s="412"/>
      <c r="G548" s="70"/>
    </row>
    <row r="549" spans="1:7" ht="15.75">
      <c r="A549" s="113" t="s">
        <v>155</v>
      </c>
      <c r="B549" s="44" t="s">
        <v>156</v>
      </c>
      <c r="C549" s="48" t="s">
        <v>157</v>
      </c>
      <c r="D549" s="48">
        <v>439</v>
      </c>
      <c r="E549" s="48">
        <v>250</v>
      </c>
      <c r="F549" s="412">
        <v>170</v>
      </c>
      <c r="G549" s="70"/>
    </row>
    <row r="550" spans="1:7" ht="15.75">
      <c r="A550" s="113" t="s">
        <v>155</v>
      </c>
      <c r="B550" s="44" t="s">
        <v>156</v>
      </c>
      <c r="C550" s="48" t="s">
        <v>157</v>
      </c>
      <c r="D550" s="48">
        <v>439</v>
      </c>
      <c r="E550" s="48" t="s">
        <v>154</v>
      </c>
      <c r="F550" s="412"/>
      <c r="G550" s="70"/>
    </row>
    <row r="551" spans="1:7" ht="15.75">
      <c r="A551" s="113" t="s">
        <v>155</v>
      </c>
      <c r="B551" s="44" t="s">
        <v>156</v>
      </c>
      <c r="C551" s="48" t="s">
        <v>157</v>
      </c>
      <c r="D551" s="48">
        <v>440</v>
      </c>
      <c r="E551" s="48">
        <v>250</v>
      </c>
      <c r="F551" s="412">
        <v>168</v>
      </c>
      <c r="G551" s="70"/>
    </row>
    <row r="552" spans="1:7" ht="15.75">
      <c r="A552" s="113" t="s">
        <v>155</v>
      </c>
      <c r="B552" s="44" t="s">
        <v>156</v>
      </c>
      <c r="C552" s="48" t="s">
        <v>157</v>
      </c>
      <c r="D552" s="48">
        <v>440</v>
      </c>
      <c r="E552" s="48" t="s">
        <v>154</v>
      </c>
      <c r="F552" s="412"/>
      <c r="G552" s="70"/>
    </row>
    <row r="553" spans="1:7" ht="15.75">
      <c r="A553" s="113" t="s">
        <v>155</v>
      </c>
      <c r="B553" s="44" t="s">
        <v>156</v>
      </c>
      <c r="C553" s="48" t="s">
        <v>157</v>
      </c>
      <c r="D553" s="48">
        <v>441</v>
      </c>
      <c r="E553" s="48">
        <v>180</v>
      </c>
      <c r="F553" s="412">
        <v>88</v>
      </c>
      <c r="G553" s="70"/>
    </row>
    <row r="554" spans="1:7" ht="15.75">
      <c r="A554" s="113" t="s">
        <v>155</v>
      </c>
      <c r="B554" s="44" t="s">
        <v>156</v>
      </c>
      <c r="C554" s="48" t="s">
        <v>157</v>
      </c>
      <c r="D554" s="48">
        <v>441</v>
      </c>
      <c r="E554" s="48" t="s">
        <v>177</v>
      </c>
      <c r="F554" s="412"/>
      <c r="G554" s="70"/>
    </row>
    <row r="555" spans="1:7" ht="15.75">
      <c r="A555" s="113" t="s">
        <v>155</v>
      </c>
      <c r="B555" s="44" t="s">
        <v>156</v>
      </c>
      <c r="C555" s="48" t="s">
        <v>157</v>
      </c>
      <c r="D555" s="48">
        <v>450</v>
      </c>
      <c r="E555" s="48">
        <v>250</v>
      </c>
      <c r="F555" s="412">
        <v>205</v>
      </c>
      <c r="G555" s="70"/>
    </row>
    <row r="556" spans="1:7" ht="15.75">
      <c r="A556" s="113" t="s">
        <v>155</v>
      </c>
      <c r="B556" s="44" t="s">
        <v>156</v>
      </c>
      <c r="C556" s="48" t="s">
        <v>157</v>
      </c>
      <c r="D556" s="48">
        <v>450</v>
      </c>
      <c r="E556" s="48">
        <v>400</v>
      </c>
      <c r="F556" s="412"/>
      <c r="G556" s="70"/>
    </row>
    <row r="557" spans="1:7" ht="15.75">
      <c r="A557" s="113" t="s">
        <v>155</v>
      </c>
      <c r="B557" s="44" t="s">
        <v>156</v>
      </c>
      <c r="C557" s="48" t="s">
        <v>157</v>
      </c>
      <c r="D557" s="48">
        <v>451</v>
      </c>
      <c r="E557" s="48">
        <v>400</v>
      </c>
      <c r="F557" s="374">
        <v>272</v>
      </c>
      <c r="G557" s="70"/>
    </row>
    <row r="558" spans="1:7" ht="15.75">
      <c r="A558" s="113" t="s">
        <v>155</v>
      </c>
      <c r="B558" s="44" t="s">
        <v>156</v>
      </c>
      <c r="C558" s="48" t="s">
        <v>157</v>
      </c>
      <c r="D558" s="48">
        <v>452</v>
      </c>
      <c r="E558" s="48">
        <v>250</v>
      </c>
      <c r="F558" s="374">
        <v>168</v>
      </c>
      <c r="G558" s="70"/>
    </row>
    <row r="559" spans="1:7" ht="15.75">
      <c r="A559" s="113" t="s">
        <v>155</v>
      </c>
      <c r="B559" s="44" t="s">
        <v>156</v>
      </c>
      <c r="C559" s="48" t="s">
        <v>157</v>
      </c>
      <c r="D559" s="48">
        <v>453</v>
      </c>
      <c r="E559" s="48">
        <v>400</v>
      </c>
      <c r="F559" s="412">
        <v>186</v>
      </c>
      <c r="G559" s="70"/>
    </row>
    <row r="560" spans="1:7" ht="15.75">
      <c r="A560" s="113" t="s">
        <v>155</v>
      </c>
      <c r="B560" s="44" t="s">
        <v>156</v>
      </c>
      <c r="C560" s="48" t="s">
        <v>157</v>
      </c>
      <c r="D560" s="48">
        <v>453</v>
      </c>
      <c r="E560" s="48">
        <v>320</v>
      </c>
      <c r="F560" s="412"/>
      <c r="G560" s="70"/>
    </row>
    <row r="561" spans="1:7" ht="15.75">
      <c r="A561" s="113" t="s">
        <v>155</v>
      </c>
      <c r="B561" s="44" t="s">
        <v>156</v>
      </c>
      <c r="C561" s="48" t="s">
        <v>157</v>
      </c>
      <c r="D561" s="48">
        <v>456</v>
      </c>
      <c r="E561" s="48">
        <v>400</v>
      </c>
      <c r="F561" s="412">
        <v>276</v>
      </c>
      <c r="G561" s="70"/>
    </row>
    <row r="562" spans="1:7" ht="15.75">
      <c r="A562" s="113" t="s">
        <v>155</v>
      </c>
      <c r="B562" s="44" t="s">
        <v>156</v>
      </c>
      <c r="C562" s="48" t="s">
        <v>157</v>
      </c>
      <c r="D562" s="48">
        <v>456</v>
      </c>
      <c r="E562" s="48" t="s">
        <v>151</v>
      </c>
      <c r="F562" s="412"/>
      <c r="G562" s="70"/>
    </row>
    <row r="563" spans="1:7" ht="15.75">
      <c r="A563" s="113" t="s">
        <v>155</v>
      </c>
      <c r="B563" s="44" t="s">
        <v>156</v>
      </c>
      <c r="C563" s="48" t="s">
        <v>157</v>
      </c>
      <c r="D563" s="48">
        <v>458</v>
      </c>
      <c r="E563" s="48">
        <v>400</v>
      </c>
      <c r="F563" s="412">
        <v>196</v>
      </c>
      <c r="G563" s="70"/>
    </row>
    <row r="564" spans="1:7" ht="15.75">
      <c r="A564" s="113" t="s">
        <v>155</v>
      </c>
      <c r="B564" s="44" t="s">
        <v>156</v>
      </c>
      <c r="C564" s="48" t="s">
        <v>157</v>
      </c>
      <c r="D564" s="48">
        <v>458</v>
      </c>
      <c r="E564" s="48" t="s">
        <v>151</v>
      </c>
      <c r="F564" s="412"/>
      <c r="G564" s="70"/>
    </row>
    <row r="565" spans="1:7" ht="15.75">
      <c r="A565" s="113" t="s">
        <v>155</v>
      </c>
      <c r="B565" s="44" t="s">
        <v>156</v>
      </c>
      <c r="C565" s="48" t="s">
        <v>157</v>
      </c>
      <c r="D565" s="48">
        <v>460</v>
      </c>
      <c r="E565" s="48">
        <v>250</v>
      </c>
      <c r="F565" s="374">
        <v>80</v>
      </c>
      <c r="G565" s="70"/>
    </row>
    <row r="566" spans="1:7" ht="15.75">
      <c r="A566" s="113" t="s">
        <v>155</v>
      </c>
      <c r="B566" s="44" t="s">
        <v>156</v>
      </c>
      <c r="C566" s="48" t="s">
        <v>157</v>
      </c>
      <c r="D566" s="48">
        <v>461</v>
      </c>
      <c r="E566" s="48">
        <v>320</v>
      </c>
      <c r="F566" s="412">
        <v>192</v>
      </c>
      <c r="G566" s="70"/>
    </row>
    <row r="567" spans="1:7" ht="15.75">
      <c r="A567" s="113" t="s">
        <v>155</v>
      </c>
      <c r="B567" s="44" t="s">
        <v>156</v>
      </c>
      <c r="C567" s="48" t="s">
        <v>157</v>
      </c>
      <c r="D567" s="48">
        <v>461</v>
      </c>
      <c r="E567" s="48" t="s">
        <v>178</v>
      </c>
      <c r="F567" s="412"/>
      <c r="G567" s="70"/>
    </row>
    <row r="568" spans="1:7" ht="15.75">
      <c r="A568" s="113" t="s">
        <v>155</v>
      </c>
      <c r="B568" s="44" t="s">
        <v>156</v>
      </c>
      <c r="C568" s="48" t="s">
        <v>157</v>
      </c>
      <c r="D568" s="48">
        <v>462</v>
      </c>
      <c r="E568" s="48">
        <v>250</v>
      </c>
      <c r="F568" s="412">
        <v>110</v>
      </c>
      <c r="G568" s="70"/>
    </row>
    <row r="569" spans="1:7" ht="15.75">
      <c r="A569" s="113" t="s">
        <v>155</v>
      </c>
      <c r="B569" s="44" t="s">
        <v>156</v>
      </c>
      <c r="C569" s="48" t="s">
        <v>157</v>
      </c>
      <c r="D569" s="48">
        <v>462</v>
      </c>
      <c r="E569" s="48" t="s">
        <v>154</v>
      </c>
      <c r="F569" s="412"/>
      <c r="G569" s="70"/>
    </row>
    <row r="570" spans="1:7" ht="15.75">
      <c r="A570" s="113" t="s">
        <v>155</v>
      </c>
      <c r="B570" s="44" t="s">
        <v>156</v>
      </c>
      <c r="C570" s="48" t="s">
        <v>157</v>
      </c>
      <c r="D570" s="48">
        <v>463</v>
      </c>
      <c r="E570" s="48">
        <v>400</v>
      </c>
      <c r="F570" s="412">
        <v>211</v>
      </c>
      <c r="G570" s="70"/>
    </row>
    <row r="571" spans="1:7" ht="15.75">
      <c r="A571" s="113" t="s">
        <v>155</v>
      </c>
      <c r="B571" s="44" t="s">
        <v>156</v>
      </c>
      <c r="C571" s="48" t="s">
        <v>157</v>
      </c>
      <c r="D571" s="48">
        <v>463</v>
      </c>
      <c r="E571" s="48">
        <v>630</v>
      </c>
      <c r="F571" s="412"/>
      <c r="G571" s="70"/>
    </row>
    <row r="572" spans="1:7" ht="15.75">
      <c r="A572" s="113" t="s">
        <v>155</v>
      </c>
      <c r="B572" s="44" t="s">
        <v>156</v>
      </c>
      <c r="C572" s="48" t="s">
        <v>157</v>
      </c>
      <c r="D572" s="48">
        <v>464</v>
      </c>
      <c r="E572" s="48">
        <v>250</v>
      </c>
      <c r="F572" s="412">
        <v>48</v>
      </c>
      <c r="G572" s="70"/>
    </row>
    <row r="573" spans="1:7" ht="15.75">
      <c r="A573" s="113" t="s">
        <v>155</v>
      </c>
      <c r="B573" s="44" t="s">
        <v>156</v>
      </c>
      <c r="C573" s="48" t="s">
        <v>157</v>
      </c>
      <c r="D573" s="48">
        <v>464</v>
      </c>
      <c r="E573" s="48" t="s">
        <v>154</v>
      </c>
      <c r="F573" s="412"/>
      <c r="G573" s="70"/>
    </row>
    <row r="574" spans="1:7" ht="15.75">
      <c r="A574" s="113" t="s">
        <v>155</v>
      </c>
      <c r="B574" s="44" t="s">
        <v>156</v>
      </c>
      <c r="C574" s="48" t="s">
        <v>157</v>
      </c>
      <c r="D574" s="48">
        <v>466</v>
      </c>
      <c r="E574" s="48">
        <v>400</v>
      </c>
      <c r="F574" s="412">
        <v>352</v>
      </c>
      <c r="G574" s="70"/>
    </row>
    <row r="575" spans="1:7" ht="15.75">
      <c r="A575" s="113" t="s">
        <v>155</v>
      </c>
      <c r="B575" s="44" t="s">
        <v>156</v>
      </c>
      <c r="C575" s="48" t="s">
        <v>157</v>
      </c>
      <c r="D575" s="48">
        <v>466</v>
      </c>
      <c r="E575" s="48" t="s">
        <v>151</v>
      </c>
      <c r="F575" s="412"/>
      <c r="G575" s="70"/>
    </row>
    <row r="576" spans="1:7" ht="15.75">
      <c r="A576" s="113" t="s">
        <v>155</v>
      </c>
      <c r="B576" s="44" t="s">
        <v>156</v>
      </c>
      <c r="C576" s="48" t="s">
        <v>157</v>
      </c>
      <c r="D576" s="48">
        <v>467</v>
      </c>
      <c r="E576" s="48">
        <v>250</v>
      </c>
      <c r="F576" s="412">
        <v>213</v>
      </c>
      <c r="G576" s="70"/>
    </row>
    <row r="577" spans="1:7" ht="15.75">
      <c r="A577" s="113" t="s">
        <v>155</v>
      </c>
      <c r="B577" s="44" t="s">
        <v>156</v>
      </c>
      <c r="C577" s="48" t="s">
        <v>157</v>
      </c>
      <c r="D577" s="48">
        <v>467</v>
      </c>
      <c r="E577" s="48" t="s">
        <v>154</v>
      </c>
      <c r="F577" s="412"/>
      <c r="G577" s="70"/>
    </row>
    <row r="578" spans="1:7" ht="15.75">
      <c r="A578" s="113" t="s">
        <v>155</v>
      </c>
      <c r="B578" s="44" t="s">
        <v>156</v>
      </c>
      <c r="C578" s="48" t="s">
        <v>157</v>
      </c>
      <c r="D578" s="48">
        <v>468</v>
      </c>
      <c r="E578" s="48">
        <v>400</v>
      </c>
      <c r="F578" s="412">
        <v>260</v>
      </c>
      <c r="G578" s="70"/>
    </row>
    <row r="579" spans="1:7" ht="15.75">
      <c r="A579" s="113" t="s">
        <v>155</v>
      </c>
      <c r="B579" s="44" t="s">
        <v>156</v>
      </c>
      <c r="C579" s="48" t="s">
        <v>157</v>
      </c>
      <c r="D579" s="48">
        <v>468</v>
      </c>
      <c r="E579" s="48" t="s">
        <v>151</v>
      </c>
      <c r="F579" s="412"/>
      <c r="G579" s="70"/>
    </row>
    <row r="580" spans="1:7" ht="15.75">
      <c r="A580" s="113" t="s">
        <v>155</v>
      </c>
      <c r="B580" s="44" t="s">
        <v>156</v>
      </c>
      <c r="C580" s="48" t="s">
        <v>157</v>
      </c>
      <c r="D580" s="48">
        <v>469</v>
      </c>
      <c r="E580" s="48">
        <v>250</v>
      </c>
      <c r="F580" s="412">
        <v>115</v>
      </c>
      <c r="G580" s="70"/>
    </row>
    <row r="581" spans="1:7" ht="15.75">
      <c r="A581" s="113" t="s">
        <v>155</v>
      </c>
      <c r="B581" s="44" t="s">
        <v>156</v>
      </c>
      <c r="C581" s="48" t="s">
        <v>157</v>
      </c>
      <c r="D581" s="48">
        <v>469</v>
      </c>
      <c r="E581" s="48" t="s">
        <v>154</v>
      </c>
      <c r="F581" s="412"/>
      <c r="G581" s="70"/>
    </row>
    <row r="582" spans="1:7" ht="15.75">
      <c r="A582" s="113" t="s">
        <v>155</v>
      </c>
      <c r="B582" s="44" t="s">
        <v>156</v>
      </c>
      <c r="C582" s="48" t="s">
        <v>157</v>
      </c>
      <c r="D582" s="48">
        <v>470</v>
      </c>
      <c r="E582" s="48">
        <v>400</v>
      </c>
      <c r="F582" s="374">
        <v>300</v>
      </c>
      <c r="G582" s="70"/>
    </row>
    <row r="583" spans="1:7" ht="15.75">
      <c r="A583" s="113" t="s">
        <v>155</v>
      </c>
      <c r="B583" s="44" t="s">
        <v>156</v>
      </c>
      <c r="C583" s="48" t="s">
        <v>157</v>
      </c>
      <c r="D583" s="48">
        <v>474</v>
      </c>
      <c r="E583" s="48">
        <v>400</v>
      </c>
      <c r="F583" s="412">
        <v>211</v>
      </c>
      <c r="G583" s="70"/>
    </row>
    <row r="584" spans="1:7" ht="15.75">
      <c r="A584" s="113" t="s">
        <v>155</v>
      </c>
      <c r="B584" s="44" t="s">
        <v>156</v>
      </c>
      <c r="C584" s="48" t="s">
        <v>157</v>
      </c>
      <c r="D584" s="48">
        <v>474</v>
      </c>
      <c r="E584" s="48" t="s">
        <v>151</v>
      </c>
      <c r="F584" s="412"/>
      <c r="G584" s="70"/>
    </row>
    <row r="585" spans="1:7" ht="15.75">
      <c r="A585" s="113" t="s">
        <v>155</v>
      </c>
      <c r="B585" s="44" t="s">
        <v>156</v>
      </c>
      <c r="C585" s="48" t="s">
        <v>157</v>
      </c>
      <c r="D585" s="48">
        <v>475</v>
      </c>
      <c r="E585" s="48">
        <v>250</v>
      </c>
      <c r="F585" s="412">
        <v>163</v>
      </c>
      <c r="G585" s="70"/>
    </row>
    <row r="586" spans="1:7" ht="15.75">
      <c r="A586" s="113" t="s">
        <v>155</v>
      </c>
      <c r="B586" s="44" t="s">
        <v>156</v>
      </c>
      <c r="C586" s="48" t="s">
        <v>157</v>
      </c>
      <c r="D586" s="48">
        <v>475</v>
      </c>
      <c r="E586" s="48" t="s">
        <v>154</v>
      </c>
      <c r="F586" s="412"/>
      <c r="G586" s="70"/>
    </row>
    <row r="587" spans="1:7" ht="15.75">
      <c r="A587" s="113" t="s">
        <v>155</v>
      </c>
      <c r="B587" s="44" t="s">
        <v>156</v>
      </c>
      <c r="C587" s="48" t="s">
        <v>157</v>
      </c>
      <c r="D587" s="48">
        <v>476</v>
      </c>
      <c r="E587" s="48">
        <v>400</v>
      </c>
      <c r="F587" s="412">
        <v>268</v>
      </c>
      <c r="G587" s="70"/>
    </row>
    <row r="588" spans="1:7" ht="15.75">
      <c r="A588" s="113" t="s">
        <v>155</v>
      </c>
      <c r="B588" s="44" t="s">
        <v>156</v>
      </c>
      <c r="C588" s="48" t="s">
        <v>157</v>
      </c>
      <c r="D588" s="48">
        <v>476</v>
      </c>
      <c r="E588" s="48" t="s">
        <v>151</v>
      </c>
      <c r="F588" s="412"/>
      <c r="G588" s="70"/>
    </row>
    <row r="589" spans="1:7" ht="15.75">
      <c r="A589" s="113" t="s">
        <v>155</v>
      </c>
      <c r="B589" s="44" t="s">
        <v>156</v>
      </c>
      <c r="C589" s="48" t="s">
        <v>157</v>
      </c>
      <c r="D589" s="48">
        <v>480</v>
      </c>
      <c r="E589" s="48">
        <v>630</v>
      </c>
      <c r="F589" s="412">
        <v>328</v>
      </c>
      <c r="G589" s="70"/>
    </row>
    <row r="590" spans="1:7" ht="15.75">
      <c r="A590" s="113" t="s">
        <v>155</v>
      </c>
      <c r="B590" s="44" t="s">
        <v>156</v>
      </c>
      <c r="C590" s="48" t="s">
        <v>157</v>
      </c>
      <c r="D590" s="48">
        <v>480</v>
      </c>
      <c r="E590" s="48">
        <v>630</v>
      </c>
      <c r="F590" s="412"/>
      <c r="G590" s="70"/>
    </row>
    <row r="591" spans="1:7" ht="15.75">
      <c r="A591" s="113" t="s">
        <v>155</v>
      </c>
      <c r="B591" s="44" t="s">
        <v>156</v>
      </c>
      <c r="C591" s="48" t="s">
        <v>157</v>
      </c>
      <c r="D591" s="48">
        <v>481</v>
      </c>
      <c r="E591" s="48">
        <v>630</v>
      </c>
      <c r="F591" s="412">
        <v>125</v>
      </c>
      <c r="G591" s="70"/>
    </row>
    <row r="592" spans="1:7" ht="15.75">
      <c r="A592" s="113" t="s">
        <v>155</v>
      </c>
      <c r="B592" s="44" t="s">
        <v>156</v>
      </c>
      <c r="C592" s="48" t="s">
        <v>157</v>
      </c>
      <c r="D592" s="48">
        <v>481</v>
      </c>
      <c r="E592" s="48">
        <v>400</v>
      </c>
      <c r="F592" s="412"/>
      <c r="G592" s="70"/>
    </row>
    <row r="593" spans="1:7" ht="15.75">
      <c r="A593" s="113" t="s">
        <v>155</v>
      </c>
      <c r="B593" s="44" t="s">
        <v>156</v>
      </c>
      <c r="C593" s="48" t="s">
        <v>157</v>
      </c>
      <c r="D593" s="48">
        <v>482</v>
      </c>
      <c r="E593" s="48">
        <v>400</v>
      </c>
      <c r="F593" s="412">
        <v>312</v>
      </c>
      <c r="G593" s="70"/>
    </row>
    <row r="594" spans="1:7" ht="15.75">
      <c r="A594" s="113" t="s">
        <v>155</v>
      </c>
      <c r="B594" s="44" t="s">
        <v>156</v>
      </c>
      <c r="C594" s="48" t="s">
        <v>157</v>
      </c>
      <c r="D594" s="48">
        <v>482</v>
      </c>
      <c r="E594" s="48" t="s">
        <v>151</v>
      </c>
      <c r="F594" s="412"/>
      <c r="G594" s="70"/>
    </row>
    <row r="595" spans="1:7" ht="15.75">
      <c r="A595" s="113" t="s">
        <v>155</v>
      </c>
      <c r="B595" s="44" t="s">
        <v>156</v>
      </c>
      <c r="C595" s="48" t="s">
        <v>157</v>
      </c>
      <c r="D595" s="48">
        <v>483</v>
      </c>
      <c r="E595" s="48">
        <v>180</v>
      </c>
      <c r="F595" s="412">
        <v>38</v>
      </c>
      <c r="G595" s="70"/>
    </row>
    <row r="596" spans="1:7" ht="15.75">
      <c r="A596" s="113" t="s">
        <v>155</v>
      </c>
      <c r="B596" s="44" t="s">
        <v>156</v>
      </c>
      <c r="C596" s="48" t="s">
        <v>157</v>
      </c>
      <c r="D596" s="48">
        <v>483</v>
      </c>
      <c r="E596" s="48">
        <v>100</v>
      </c>
      <c r="F596" s="412"/>
      <c r="G596" s="70"/>
    </row>
    <row r="597" spans="1:7" ht="15.75">
      <c r="A597" s="113" t="s">
        <v>155</v>
      </c>
      <c r="B597" s="44" t="s">
        <v>156</v>
      </c>
      <c r="C597" s="48" t="s">
        <v>157</v>
      </c>
      <c r="D597" s="48">
        <v>485</v>
      </c>
      <c r="E597" s="48">
        <v>400</v>
      </c>
      <c r="F597" s="412">
        <v>148</v>
      </c>
      <c r="G597" s="70"/>
    </row>
    <row r="598" spans="1:7" ht="15.75">
      <c r="A598" s="113" t="s">
        <v>155</v>
      </c>
      <c r="B598" s="44" t="s">
        <v>156</v>
      </c>
      <c r="C598" s="48" t="s">
        <v>157</v>
      </c>
      <c r="D598" s="48">
        <v>485</v>
      </c>
      <c r="E598" s="48" t="s">
        <v>151</v>
      </c>
      <c r="F598" s="412"/>
      <c r="G598" s="70"/>
    </row>
    <row r="599" spans="1:7" ht="15.75">
      <c r="A599" s="113" t="s">
        <v>155</v>
      </c>
      <c r="B599" s="44" t="s">
        <v>156</v>
      </c>
      <c r="C599" s="48" t="s">
        <v>157</v>
      </c>
      <c r="D599" s="48">
        <v>486</v>
      </c>
      <c r="E599" s="48">
        <v>250</v>
      </c>
      <c r="F599" s="412">
        <v>228</v>
      </c>
      <c r="G599" s="70"/>
    </row>
    <row r="600" spans="1:7" ht="15.75">
      <c r="A600" s="113" t="s">
        <v>155</v>
      </c>
      <c r="B600" s="44" t="s">
        <v>156</v>
      </c>
      <c r="C600" s="48" t="s">
        <v>157</v>
      </c>
      <c r="D600" s="48">
        <v>486</v>
      </c>
      <c r="E600" s="48" t="s">
        <v>154</v>
      </c>
      <c r="F600" s="412"/>
      <c r="G600" s="70"/>
    </row>
    <row r="601" spans="1:7" ht="15.75">
      <c r="A601" s="113" t="s">
        <v>155</v>
      </c>
      <c r="B601" s="44" t="s">
        <v>156</v>
      </c>
      <c r="C601" s="48" t="s">
        <v>157</v>
      </c>
      <c r="D601" s="48">
        <v>487</v>
      </c>
      <c r="E601" s="48">
        <v>630</v>
      </c>
      <c r="F601" s="412">
        <v>410</v>
      </c>
      <c r="G601" s="70"/>
    </row>
    <row r="602" spans="1:7" ht="15.75">
      <c r="A602" s="113" t="s">
        <v>155</v>
      </c>
      <c r="B602" s="44" t="s">
        <v>156</v>
      </c>
      <c r="C602" s="48" t="s">
        <v>157</v>
      </c>
      <c r="D602" s="48">
        <v>487</v>
      </c>
      <c r="E602" s="48" t="s">
        <v>175</v>
      </c>
      <c r="F602" s="412"/>
      <c r="G602" s="70"/>
    </row>
    <row r="603" spans="1:7" ht="15.75">
      <c r="A603" s="113" t="s">
        <v>155</v>
      </c>
      <c r="B603" s="44" t="s">
        <v>156</v>
      </c>
      <c r="C603" s="48" t="s">
        <v>157</v>
      </c>
      <c r="D603" s="48">
        <v>488</v>
      </c>
      <c r="E603" s="48">
        <v>400</v>
      </c>
      <c r="F603" s="374">
        <v>296</v>
      </c>
      <c r="G603" s="70"/>
    </row>
    <row r="604" spans="1:7" ht="15.75">
      <c r="A604" s="113" t="s">
        <v>155</v>
      </c>
      <c r="B604" s="44" t="s">
        <v>156</v>
      </c>
      <c r="C604" s="48" t="s">
        <v>157</v>
      </c>
      <c r="D604" s="48">
        <v>490</v>
      </c>
      <c r="E604" s="48">
        <v>400</v>
      </c>
      <c r="F604" s="374">
        <v>320</v>
      </c>
      <c r="G604" s="70"/>
    </row>
    <row r="605" spans="1:7" ht="15.75">
      <c r="A605" s="113" t="s">
        <v>155</v>
      </c>
      <c r="B605" s="44" t="s">
        <v>156</v>
      </c>
      <c r="C605" s="48" t="s">
        <v>157</v>
      </c>
      <c r="D605" s="48">
        <v>491</v>
      </c>
      <c r="E605" s="48">
        <v>250</v>
      </c>
      <c r="F605" s="374">
        <v>165</v>
      </c>
      <c r="G605" s="70"/>
    </row>
    <row r="606" spans="1:7" ht="15.75">
      <c r="A606" s="113" t="s">
        <v>155</v>
      </c>
      <c r="B606" s="44" t="s">
        <v>156</v>
      </c>
      <c r="C606" s="48" t="s">
        <v>157</v>
      </c>
      <c r="D606" s="48">
        <v>494</v>
      </c>
      <c r="E606" s="48">
        <v>250</v>
      </c>
      <c r="F606" s="412">
        <v>161</v>
      </c>
      <c r="G606" s="70"/>
    </row>
    <row r="607" spans="1:7" ht="15.75">
      <c r="A607" s="113" t="s">
        <v>155</v>
      </c>
      <c r="B607" s="44" t="s">
        <v>156</v>
      </c>
      <c r="C607" s="48" t="s">
        <v>157</v>
      </c>
      <c r="D607" s="48">
        <v>494</v>
      </c>
      <c r="E607" s="48">
        <v>400</v>
      </c>
      <c r="F607" s="412"/>
      <c r="G607" s="70"/>
    </row>
    <row r="608" spans="1:7" ht="15.75">
      <c r="A608" s="113" t="s">
        <v>155</v>
      </c>
      <c r="B608" s="44" t="s">
        <v>156</v>
      </c>
      <c r="C608" s="48" t="s">
        <v>157</v>
      </c>
      <c r="D608" s="48">
        <v>495</v>
      </c>
      <c r="E608" s="48">
        <v>400</v>
      </c>
      <c r="F608" s="412">
        <v>156</v>
      </c>
      <c r="G608" s="70"/>
    </row>
    <row r="609" spans="1:7" ht="15.75">
      <c r="A609" s="113" t="s">
        <v>155</v>
      </c>
      <c r="B609" s="44" t="s">
        <v>156</v>
      </c>
      <c r="C609" s="48" t="s">
        <v>157</v>
      </c>
      <c r="D609" s="48">
        <v>495</v>
      </c>
      <c r="E609" s="48" t="s">
        <v>151</v>
      </c>
      <c r="F609" s="412"/>
      <c r="G609" s="70"/>
    </row>
    <row r="610" spans="1:7" ht="15.75">
      <c r="A610" s="113" t="s">
        <v>155</v>
      </c>
      <c r="B610" s="44" t="s">
        <v>156</v>
      </c>
      <c r="C610" s="48" t="s">
        <v>157</v>
      </c>
      <c r="D610" s="48">
        <v>498</v>
      </c>
      <c r="E610" s="48">
        <v>630</v>
      </c>
      <c r="F610" s="412">
        <v>208</v>
      </c>
      <c r="G610" s="70"/>
    </row>
    <row r="611" spans="1:7" ht="15.75">
      <c r="A611" s="113" t="s">
        <v>155</v>
      </c>
      <c r="B611" s="44" t="s">
        <v>156</v>
      </c>
      <c r="C611" s="48" t="s">
        <v>157</v>
      </c>
      <c r="D611" s="48">
        <v>498</v>
      </c>
      <c r="E611" s="48" t="s">
        <v>175</v>
      </c>
      <c r="F611" s="412"/>
      <c r="G611" s="70"/>
    </row>
    <row r="612" spans="1:7" ht="15.75">
      <c r="A612" s="113" t="s">
        <v>155</v>
      </c>
      <c r="B612" s="44" t="s">
        <v>156</v>
      </c>
      <c r="C612" s="48" t="s">
        <v>157</v>
      </c>
      <c r="D612" s="48">
        <v>499</v>
      </c>
      <c r="E612" s="48">
        <v>250</v>
      </c>
      <c r="F612" s="412">
        <v>105</v>
      </c>
      <c r="G612" s="70"/>
    </row>
    <row r="613" spans="1:7" ht="15.75">
      <c r="A613" s="113" t="s">
        <v>155</v>
      </c>
      <c r="B613" s="44" t="s">
        <v>156</v>
      </c>
      <c r="C613" s="48" t="s">
        <v>157</v>
      </c>
      <c r="D613" s="48">
        <v>499</v>
      </c>
      <c r="E613" s="48" t="s">
        <v>154</v>
      </c>
      <c r="F613" s="412"/>
      <c r="G613" s="70"/>
    </row>
    <row r="614" spans="1:7" ht="15.75">
      <c r="A614" s="113" t="s">
        <v>155</v>
      </c>
      <c r="B614" s="44" t="s">
        <v>156</v>
      </c>
      <c r="C614" s="48" t="s">
        <v>157</v>
      </c>
      <c r="D614" s="48">
        <v>500</v>
      </c>
      <c r="E614" s="48">
        <v>400</v>
      </c>
      <c r="F614" s="412">
        <v>112</v>
      </c>
      <c r="G614" s="70"/>
    </row>
    <row r="615" spans="1:7" ht="15.75">
      <c r="A615" s="113" t="s">
        <v>155</v>
      </c>
      <c r="B615" s="44" t="s">
        <v>156</v>
      </c>
      <c r="C615" s="48" t="s">
        <v>157</v>
      </c>
      <c r="D615" s="48">
        <v>500</v>
      </c>
      <c r="E615" s="48" t="s">
        <v>151</v>
      </c>
      <c r="F615" s="412"/>
      <c r="G615" s="70"/>
    </row>
    <row r="616" spans="1:7" ht="15.75">
      <c r="A616" s="113" t="s">
        <v>155</v>
      </c>
      <c r="B616" s="44" t="s">
        <v>156</v>
      </c>
      <c r="C616" s="48" t="s">
        <v>157</v>
      </c>
      <c r="D616" s="48">
        <v>501</v>
      </c>
      <c r="E616" s="48">
        <v>630</v>
      </c>
      <c r="F616" s="412">
        <v>214</v>
      </c>
      <c r="G616" s="70"/>
    </row>
    <row r="617" spans="1:7" ht="15.75">
      <c r="A617" s="113" t="s">
        <v>155</v>
      </c>
      <c r="B617" s="44" t="s">
        <v>156</v>
      </c>
      <c r="C617" s="48" t="s">
        <v>157</v>
      </c>
      <c r="D617" s="48">
        <v>501</v>
      </c>
      <c r="E617" s="48" t="s">
        <v>175</v>
      </c>
      <c r="F617" s="412"/>
      <c r="G617" s="70"/>
    </row>
    <row r="618" spans="1:7" ht="15.75">
      <c r="A618" s="113" t="s">
        <v>155</v>
      </c>
      <c r="B618" s="44" t="s">
        <v>156</v>
      </c>
      <c r="C618" s="48" t="s">
        <v>157</v>
      </c>
      <c r="D618" s="48">
        <v>502</v>
      </c>
      <c r="E618" s="48">
        <v>400</v>
      </c>
      <c r="F618" s="412">
        <v>140</v>
      </c>
      <c r="G618" s="70"/>
    </row>
    <row r="619" spans="1:7" ht="15.75">
      <c r="A619" s="113" t="s">
        <v>155</v>
      </c>
      <c r="B619" s="44" t="s">
        <v>156</v>
      </c>
      <c r="C619" s="48" t="s">
        <v>157</v>
      </c>
      <c r="D619" s="48">
        <v>502</v>
      </c>
      <c r="E619" s="48" t="s">
        <v>151</v>
      </c>
      <c r="F619" s="412"/>
      <c r="G619" s="70"/>
    </row>
    <row r="620" spans="1:7" ht="15.75">
      <c r="A620" s="113" t="s">
        <v>155</v>
      </c>
      <c r="B620" s="44" t="s">
        <v>156</v>
      </c>
      <c r="C620" s="48" t="s">
        <v>157</v>
      </c>
      <c r="D620" s="48">
        <v>503</v>
      </c>
      <c r="E620" s="48">
        <v>630</v>
      </c>
      <c r="F620" s="412">
        <v>378</v>
      </c>
      <c r="G620" s="70"/>
    </row>
    <row r="621" spans="1:7" ht="15.75">
      <c r="A621" s="113" t="s">
        <v>155</v>
      </c>
      <c r="B621" s="44" t="s">
        <v>156</v>
      </c>
      <c r="C621" s="48" t="s">
        <v>157</v>
      </c>
      <c r="D621" s="48">
        <v>503</v>
      </c>
      <c r="E621" s="48" t="s">
        <v>175</v>
      </c>
      <c r="F621" s="412"/>
      <c r="G621" s="70"/>
    </row>
    <row r="622" spans="1:7" ht="15.75">
      <c r="A622" s="113" t="s">
        <v>155</v>
      </c>
      <c r="B622" s="44" t="s">
        <v>156</v>
      </c>
      <c r="C622" s="48" t="s">
        <v>157</v>
      </c>
      <c r="D622" s="48">
        <v>504</v>
      </c>
      <c r="E622" s="48">
        <v>630</v>
      </c>
      <c r="F622" s="412">
        <v>227</v>
      </c>
      <c r="G622" s="70"/>
    </row>
    <row r="623" spans="1:7" ht="15.75">
      <c r="A623" s="113" t="s">
        <v>155</v>
      </c>
      <c r="B623" s="44" t="s">
        <v>156</v>
      </c>
      <c r="C623" s="48" t="s">
        <v>157</v>
      </c>
      <c r="D623" s="48">
        <v>504</v>
      </c>
      <c r="E623" s="48">
        <v>630</v>
      </c>
      <c r="F623" s="412"/>
      <c r="G623" s="70"/>
    </row>
    <row r="624" spans="1:7" ht="15.75">
      <c r="A624" s="113" t="s">
        <v>155</v>
      </c>
      <c r="B624" s="44" t="s">
        <v>156</v>
      </c>
      <c r="C624" s="48" t="s">
        <v>157</v>
      </c>
      <c r="D624" s="48">
        <v>505</v>
      </c>
      <c r="E624" s="48">
        <v>400</v>
      </c>
      <c r="F624" s="412">
        <v>204</v>
      </c>
      <c r="G624" s="70"/>
    </row>
    <row r="625" spans="1:7" ht="15.75">
      <c r="A625" s="113" t="s">
        <v>155</v>
      </c>
      <c r="B625" s="44" t="s">
        <v>156</v>
      </c>
      <c r="C625" s="48" t="s">
        <v>157</v>
      </c>
      <c r="D625" s="48">
        <v>505</v>
      </c>
      <c r="E625" s="48">
        <v>400</v>
      </c>
      <c r="F625" s="412"/>
      <c r="G625" s="70"/>
    </row>
    <row r="626" spans="1:7" ht="15.75">
      <c r="A626" s="113" t="s">
        <v>155</v>
      </c>
      <c r="B626" s="44" t="s">
        <v>156</v>
      </c>
      <c r="C626" s="48" t="s">
        <v>157</v>
      </c>
      <c r="D626" s="48">
        <v>506</v>
      </c>
      <c r="E626" s="48">
        <v>400</v>
      </c>
      <c r="F626" s="412">
        <v>35</v>
      </c>
      <c r="G626" s="70"/>
    </row>
    <row r="627" spans="1:7" ht="15.75">
      <c r="A627" s="113" t="s">
        <v>155</v>
      </c>
      <c r="B627" s="44" t="s">
        <v>156</v>
      </c>
      <c r="C627" s="48" t="s">
        <v>157</v>
      </c>
      <c r="D627" s="48">
        <v>506</v>
      </c>
      <c r="E627" s="48">
        <v>400</v>
      </c>
      <c r="F627" s="412"/>
      <c r="G627" s="70"/>
    </row>
    <row r="628" spans="1:7" ht="15.75">
      <c r="A628" s="113" t="s">
        <v>155</v>
      </c>
      <c r="B628" s="44" t="s">
        <v>156</v>
      </c>
      <c r="C628" s="48" t="s">
        <v>157</v>
      </c>
      <c r="D628" s="48">
        <v>507</v>
      </c>
      <c r="E628" s="48">
        <v>630</v>
      </c>
      <c r="F628" s="412">
        <v>384</v>
      </c>
      <c r="G628" s="70"/>
    </row>
    <row r="629" spans="1:7" ht="15.75">
      <c r="A629" s="113" t="s">
        <v>155</v>
      </c>
      <c r="B629" s="44" t="s">
        <v>156</v>
      </c>
      <c r="C629" s="48" t="s">
        <v>157</v>
      </c>
      <c r="D629" s="48">
        <v>507</v>
      </c>
      <c r="E629" s="48" t="s">
        <v>175</v>
      </c>
      <c r="F629" s="412"/>
      <c r="G629" s="70"/>
    </row>
    <row r="630" spans="1:7" ht="15.75">
      <c r="A630" s="113" t="s">
        <v>155</v>
      </c>
      <c r="B630" s="44" t="s">
        <v>156</v>
      </c>
      <c r="C630" s="48" t="s">
        <v>157</v>
      </c>
      <c r="D630" s="48">
        <v>512</v>
      </c>
      <c r="E630" s="48">
        <v>400</v>
      </c>
      <c r="F630" s="374">
        <v>240</v>
      </c>
      <c r="G630" s="70"/>
    </row>
    <row r="631" spans="1:7" ht="15.75">
      <c r="A631" s="113" t="s">
        <v>155</v>
      </c>
      <c r="B631" s="44" t="s">
        <v>156</v>
      </c>
      <c r="C631" s="48" t="s">
        <v>157</v>
      </c>
      <c r="D631" s="48">
        <v>513</v>
      </c>
      <c r="E631" s="48">
        <v>630</v>
      </c>
      <c r="F631" s="412">
        <v>76</v>
      </c>
      <c r="G631" s="70"/>
    </row>
    <row r="632" spans="1:7" ht="15.75">
      <c r="A632" s="113" t="s">
        <v>155</v>
      </c>
      <c r="B632" s="44" t="s">
        <v>156</v>
      </c>
      <c r="C632" s="48" t="s">
        <v>157</v>
      </c>
      <c r="D632" s="48">
        <v>513</v>
      </c>
      <c r="E632" s="48" t="s">
        <v>175</v>
      </c>
      <c r="F632" s="412"/>
      <c r="G632" s="70"/>
    </row>
    <row r="633" spans="1:7" ht="15.75">
      <c r="A633" s="113" t="s">
        <v>155</v>
      </c>
      <c r="B633" s="44" t="s">
        <v>156</v>
      </c>
      <c r="C633" s="48" t="s">
        <v>157</v>
      </c>
      <c r="D633" s="48">
        <v>515</v>
      </c>
      <c r="E633" s="48">
        <v>400</v>
      </c>
      <c r="F633" s="374">
        <v>200</v>
      </c>
      <c r="G633" s="70"/>
    </row>
    <row r="634" spans="1:7" ht="15.75">
      <c r="A634" s="113" t="s">
        <v>155</v>
      </c>
      <c r="B634" s="44" t="s">
        <v>156</v>
      </c>
      <c r="C634" s="48" t="s">
        <v>157</v>
      </c>
      <c r="D634" s="48">
        <v>516</v>
      </c>
      <c r="E634" s="48">
        <v>250</v>
      </c>
      <c r="F634" s="374">
        <v>143</v>
      </c>
      <c r="G634" s="70"/>
    </row>
    <row r="635" spans="1:7" ht="15.75">
      <c r="A635" s="113" t="s">
        <v>155</v>
      </c>
      <c r="B635" s="44" t="s">
        <v>156</v>
      </c>
      <c r="C635" s="48" t="s">
        <v>157</v>
      </c>
      <c r="D635" s="48">
        <v>518</v>
      </c>
      <c r="E635" s="48">
        <v>630</v>
      </c>
      <c r="F635" s="374">
        <v>460</v>
      </c>
      <c r="G635" s="70"/>
    </row>
    <row r="636" spans="1:7" ht="15.75">
      <c r="A636" s="113" t="s">
        <v>155</v>
      </c>
      <c r="B636" s="44" t="s">
        <v>156</v>
      </c>
      <c r="C636" s="48" t="s">
        <v>157</v>
      </c>
      <c r="D636" s="48">
        <v>520</v>
      </c>
      <c r="E636" s="48">
        <v>250</v>
      </c>
      <c r="F636" s="374">
        <v>133</v>
      </c>
      <c r="G636" s="70"/>
    </row>
    <row r="637" spans="1:7" ht="15.75">
      <c r="A637" s="113" t="s">
        <v>155</v>
      </c>
      <c r="B637" s="44" t="s">
        <v>156</v>
      </c>
      <c r="C637" s="48" t="s">
        <v>157</v>
      </c>
      <c r="D637" s="48">
        <v>521</v>
      </c>
      <c r="E637" s="48">
        <v>400</v>
      </c>
      <c r="F637" s="374">
        <v>252</v>
      </c>
      <c r="G637" s="70"/>
    </row>
    <row r="638" spans="1:7" ht="15.75">
      <c r="A638" s="113" t="s">
        <v>155</v>
      </c>
      <c r="B638" s="44" t="s">
        <v>156</v>
      </c>
      <c r="C638" s="48" t="s">
        <v>157</v>
      </c>
      <c r="D638" s="48">
        <v>522</v>
      </c>
      <c r="E638" s="48">
        <v>250</v>
      </c>
      <c r="F638" s="374">
        <v>153</v>
      </c>
      <c r="G638" s="70"/>
    </row>
    <row r="639" spans="1:7" ht="15.75">
      <c r="A639" s="113" t="s">
        <v>155</v>
      </c>
      <c r="B639" s="44" t="s">
        <v>156</v>
      </c>
      <c r="C639" s="48" t="s">
        <v>157</v>
      </c>
      <c r="D639" s="48">
        <v>523</v>
      </c>
      <c r="E639" s="48">
        <v>630</v>
      </c>
      <c r="F639" s="374">
        <v>258</v>
      </c>
      <c r="G639" s="70"/>
    </row>
    <row r="640" spans="1:7" ht="15.75">
      <c r="A640" s="113" t="s">
        <v>155</v>
      </c>
      <c r="B640" s="44" t="s">
        <v>156</v>
      </c>
      <c r="C640" s="48" t="s">
        <v>157</v>
      </c>
      <c r="D640" s="48">
        <v>524</v>
      </c>
      <c r="E640" s="48">
        <v>250</v>
      </c>
      <c r="F640" s="412">
        <v>128</v>
      </c>
      <c r="G640" s="70"/>
    </row>
    <row r="641" spans="1:7" ht="15.75">
      <c r="A641" s="113" t="s">
        <v>155</v>
      </c>
      <c r="B641" s="44" t="s">
        <v>156</v>
      </c>
      <c r="C641" s="48" t="s">
        <v>157</v>
      </c>
      <c r="D641" s="48">
        <v>524</v>
      </c>
      <c r="E641" s="48" t="s">
        <v>154</v>
      </c>
      <c r="F641" s="412"/>
      <c r="G641" s="70"/>
    </row>
    <row r="642" spans="1:7" ht="15.75">
      <c r="A642" s="113" t="s">
        <v>155</v>
      </c>
      <c r="B642" s="44" t="s">
        <v>156</v>
      </c>
      <c r="C642" s="48" t="s">
        <v>157</v>
      </c>
      <c r="D642" s="48">
        <v>525</v>
      </c>
      <c r="E642" s="48">
        <v>200</v>
      </c>
      <c r="F642" s="374">
        <v>82</v>
      </c>
      <c r="G642" s="70"/>
    </row>
    <row r="643" spans="1:7" ht="15.75">
      <c r="A643" s="113" t="s">
        <v>155</v>
      </c>
      <c r="B643" s="44" t="s">
        <v>156</v>
      </c>
      <c r="C643" s="48" t="s">
        <v>157</v>
      </c>
      <c r="D643" s="48">
        <v>526</v>
      </c>
      <c r="E643" s="48">
        <v>250</v>
      </c>
      <c r="F643" s="374">
        <v>198</v>
      </c>
      <c r="G643" s="70"/>
    </row>
    <row r="644" spans="1:7" ht="15.75">
      <c r="A644" s="113" t="s">
        <v>155</v>
      </c>
      <c r="B644" s="44" t="s">
        <v>156</v>
      </c>
      <c r="C644" s="48" t="s">
        <v>157</v>
      </c>
      <c r="D644" s="48">
        <v>527</v>
      </c>
      <c r="E644" s="48">
        <v>400</v>
      </c>
      <c r="F644" s="412">
        <v>60</v>
      </c>
      <c r="G644" s="70"/>
    </row>
    <row r="645" spans="1:7" ht="15.75">
      <c r="A645" s="113" t="s">
        <v>155</v>
      </c>
      <c r="B645" s="44" t="s">
        <v>156</v>
      </c>
      <c r="C645" s="48" t="s">
        <v>157</v>
      </c>
      <c r="D645" s="48">
        <v>527</v>
      </c>
      <c r="E645" s="48" t="s">
        <v>151</v>
      </c>
      <c r="F645" s="412"/>
      <c r="G645" s="70"/>
    </row>
    <row r="646" spans="1:7" ht="15.75">
      <c r="A646" s="113" t="s">
        <v>155</v>
      </c>
      <c r="B646" s="44" t="s">
        <v>156</v>
      </c>
      <c r="C646" s="48" t="s">
        <v>157</v>
      </c>
      <c r="D646" s="48">
        <v>529</v>
      </c>
      <c r="E646" s="76">
        <v>630</v>
      </c>
      <c r="F646" s="374">
        <v>271</v>
      </c>
      <c r="G646" s="70"/>
    </row>
    <row r="647" spans="1:7" ht="15.75">
      <c r="A647" s="113" t="s">
        <v>155</v>
      </c>
      <c r="B647" s="44" t="s">
        <v>156</v>
      </c>
      <c r="C647" s="48" t="s">
        <v>157</v>
      </c>
      <c r="D647" s="48">
        <v>530</v>
      </c>
      <c r="E647" s="48">
        <v>400</v>
      </c>
      <c r="F647" s="374">
        <v>204</v>
      </c>
      <c r="G647" s="70"/>
    </row>
    <row r="648" spans="1:7" ht="15.75">
      <c r="A648" s="113" t="s">
        <v>155</v>
      </c>
      <c r="B648" s="44" t="s">
        <v>156</v>
      </c>
      <c r="C648" s="48" t="s">
        <v>157</v>
      </c>
      <c r="D648" s="48">
        <v>531</v>
      </c>
      <c r="E648" s="48">
        <v>400</v>
      </c>
      <c r="F648" s="374">
        <v>172</v>
      </c>
      <c r="G648" s="70"/>
    </row>
    <row r="649" spans="1:7" ht="15.75">
      <c r="A649" s="113" t="s">
        <v>155</v>
      </c>
      <c r="B649" s="44" t="s">
        <v>156</v>
      </c>
      <c r="C649" s="48" t="s">
        <v>157</v>
      </c>
      <c r="D649" s="48">
        <v>532</v>
      </c>
      <c r="E649" s="48">
        <v>250</v>
      </c>
      <c r="F649" s="374">
        <v>188</v>
      </c>
      <c r="G649" s="70"/>
    </row>
    <row r="650" spans="1:7" ht="15.75">
      <c r="A650" s="113" t="s">
        <v>155</v>
      </c>
      <c r="B650" s="44" t="s">
        <v>156</v>
      </c>
      <c r="C650" s="48" t="s">
        <v>157</v>
      </c>
      <c r="D650" s="48">
        <v>533</v>
      </c>
      <c r="E650" s="48">
        <v>400</v>
      </c>
      <c r="F650" s="374">
        <v>180</v>
      </c>
      <c r="G650" s="70"/>
    </row>
    <row r="651" spans="1:7" ht="15.75">
      <c r="A651" s="113" t="s">
        <v>155</v>
      </c>
      <c r="B651" s="44" t="s">
        <v>156</v>
      </c>
      <c r="C651" s="48" t="s">
        <v>157</v>
      </c>
      <c r="D651" s="48">
        <v>535</v>
      </c>
      <c r="E651" s="48">
        <v>400</v>
      </c>
      <c r="F651" s="374">
        <v>308</v>
      </c>
      <c r="G651" s="70"/>
    </row>
    <row r="652" spans="1:7" ht="15.75">
      <c r="A652" s="113" t="s">
        <v>155</v>
      </c>
      <c r="B652" s="44" t="s">
        <v>156</v>
      </c>
      <c r="C652" s="48" t="s">
        <v>157</v>
      </c>
      <c r="D652" s="48">
        <v>537</v>
      </c>
      <c r="E652" s="48">
        <v>250</v>
      </c>
      <c r="F652" s="374">
        <v>103</v>
      </c>
      <c r="G652" s="70"/>
    </row>
    <row r="653" spans="1:7" ht="15.75">
      <c r="A653" s="113" t="s">
        <v>155</v>
      </c>
      <c r="B653" s="44" t="s">
        <v>156</v>
      </c>
      <c r="C653" s="48" t="s">
        <v>157</v>
      </c>
      <c r="D653" s="48">
        <v>538</v>
      </c>
      <c r="E653" s="48">
        <v>250</v>
      </c>
      <c r="F653" s="374">
        <v>178</v>
      </c>
      <c r="G653" s="70"/>
    </row>
    <row r="654" spans="1:7" ht="15.75">
      <c r="A654" s="113" t="s">
        <v>155</v>
      </c>
      <c r="B654" s="44" t="s">
        <v>156</v>
      </c>
      <c r="C654" s="48" t="s">
        <v>157</v>
      </c>
      <c r="D654" s="48">
        <v>541</v>
      </c>
      <c r="E654" s="48">
        <v>400</v>
      </c>
      <c r="F654" s="412">
        <v>255</v>
      </c>
      <c r="G654" s="70"/>
    </row>
    <row r="655" spans="1:7" ht="15.75">
      <c r="A655" s="113" t="s">
        <v>155</v>
      </c>
      <c r="B655" s="44" t="s">
        <v>156</v>
      </c>
      <c r="C655" s="48" t="s">
        <v>157</v>
      </c>
      <c r="D655" s="48">
        <v>541</v>
      </c>
      <c r="E655" s="48">
        <v>630</v>
      </c>
      <c r="F655" s="412"/>
      <c r="G655" s="70"/>
    </row>
    <row r="656" spans="1:7" ht="15.75">
      <c r="A656" s="113" t="s">
        <v>155</v>
      </c>
      <c r="B656" s="44" t="s">
        <v>156</v>
      </c>
      <c r="C656" s="48" t="s">
        <v>157</v>
      </c>
      <c r="D656" s="48">
        <v>542</v>
      </c>
      <c r="E656" s="48">
        <v>400</v>
      </c>
      <c r="F656" s="412">
        <v>234</v>
      </c>
      <c r="G656" s="70"/>
    </row>
    <row r="657" spans="1:7" ht="15.75">
      <c r="A657" s="113" t="s">
        <v>155</v>
      </c>
      <c r="B657" s="44" t="s">
        <v>156</v>
      </c>
      <c r="C657" s="48" t="s">
        <v>157</v>
      </c>
      <c r="D657" s="48">
        <v>542</v>
      </c>
      <c r="E657" s="48">
        <v>250</v>
      </c>
      <c r="F657" s="412"/>
      <c r="G657" s="70"/>
    </row>
    <row r="658" spans="1:7" ht="15.75">
      <c r="A658" s="113" t="s">
        <v>155</v>
      </c>
      <c r="B658" s="44" t="s">
        <v>156</v>
      </c>
      <c r="C658" s="48" t="s">
        <v>157</v>
      </c>
      <c r="D658" s="48">
        <v>543</v>
      </c>
      <c r="E658" s="48">
        <v>250</v>
      </c>
      <c r="F658" s="412">
        <v>245</v>
      </c>
      <c r="G658" s="70"/>
    </row>
    <row r="659" spans="1:7" ht="15.75">
      <c r="A659" s="113" t="s">
        <v>155</v>
      </c>
      <c r="B659" s="44" t="s">
        <v>156</v>
      </c>
      <c r="C659" s="48" t="s">
        <v>157</v>
      </c>
      <c r="D659" s="48">
        <v>543</v>
      </c>
      <c r="E659" s="48" t="s">
        <v>154</v>
      </c>
      <c r="F659" s="412"/>
      <c r="G659" s="70"/>
    </row>
    <row r="660" spans="1:7" ht="15.75">
      <c r="A660" s="113" t="s">
        <v>155</v>
      </c>
      <c r="B660" s="44" t="s">
        <v>156</v>
      </c>
      <c r="C660" s="48" t="s">
        <v>157</v>
      </c>
      <c r="D660" s="48">
        <v>544</v>
      </c>
      <c r="E660" s="48">
        <v>630</v>
      </c>
      <c r="F660" s="412">
        <v>485</v>
      </c>
      <c r="G660" s="70"/>
    </row>
    <row r="661" spans="1:7" ht="15.75">
      <c r="A661" s="113" t="s">
        <v>155</v>
      </c>
      <c r="B661" s="44" t="s">
        <v>156</v>
      </c>
      <c r="C661" s="48" t="s">
        <v>157</v>
      </c>
      <c r="D661" s="48">
        <v>544</v>
      </c>
      <c r="E661" s="48" t="s">
        <v>175</v>
      </c>
      <c r="F661" s="412"/>
      <c r="G661" s="70"/>
    </row>
    <row r="662" spans="1:7" ht="15.75">
      <c r="A662" s="113" t="s">
        <v>155</v>
      </c>
      <c r="B662" s="44" t="s">
        <v>156</v>
      </c>
      <c r="C662" s="48" t="s">
        <v>157</v>
      </c>
      <c r="D662" s="48">
        <v>545</v>
      </c>
      <c r="E662" s="48">
        <v>630</v>
      </c>
      <c r="F662" s="412">
        <v>511</v>
      </c>
      <c r="G662" s="70"/>
    </row>
    <row r="663" spans="1:7" ht="15.75">
      <c r="A663" s="113" t="s">
        <v>155</v>
      </c>
      <c r="B663" s="44" t="s">
        <v>156</v>
      </c>
      <c r="C663" s="48" t="s">
        <v>157</v>
      </c>
      <c r="D663" s="48">
        <v>545</v>
      </c>
      <c r="E663" s="48" t="s">
        <v>175</v>
      </c>
      <c r="F663" s="412"/>
      <c r="G663" s="70"/>
    </row>
    <row r="664" spans="1:7" ht="15.75">
      <c r="A664" s="113" t="s">
        <v>155</v>
      </c>
      <c r="B664" s="44" t="s">
        <v>156</v>
      </c>
      <c r="C664" s="48" t="s">
        <v>157</v>
      </c>
      <c r="D664" s="48">
        <v>546</v>
      </c>
      <c r="E664" s="48">
        <v>250</v>
      </c>
      <c r="F664" s="412">
        <v>223</v>
      </c>
      <c r="G664" s="70"/>
    </row>
    <row r="665" spans="1:7" ht="15.75">
      <c r="A665" s="113" t="s">
        <v>155</v>
      </c>
      <c r="B665" s="44" t="s">
        <v>156</v>
      </c>
      <c r="C665" s="48" t="s">
        <v>157</v>
      </c>
      <c r="D665" s="48">
        <v>546</v>
      </c>
      <c r="E665" s="48" t="s">
        <v>154</v>
      </c>
      <c r="F665" s="412"/>
      <c r="G665" s="70"/>
    </row>
    <row r="666" spans="1:7" ht="15.75">
      <c r="A666" s="113" t="s">
        <v>155</v>
      </c>
      <c r="B666" s="44" t="s">
        <v>156</v>
      </c>
      <c r="C666" s="48" t="s">
        <v>157</v>
      </c>
      <c r="D666" s="48">
        <v>548</v>
      </c>
      <c r="E666" s="48">
        <v>250</v>
      </c>
      <c r="F666" s="374">
        <v>143</v>
      </c>
      <c r="G666" s="70"/>
    </row>
    <row r="667" spans="1:7" ht="15.75">
      <c r="A667" s="113" t="s">
        <v>155</v>
      </c>
      <c r="B667" s="44" t="s">
        <v>156</v>
      </c>
      <c r="C667" s="48" t="s">
        <v>157</v>
      </c>
      <c r="D667" s="48">
        <v>549</v>
      </c>
      <c r="E667" s="48">
        <v>400</v>
      </c>
      <c r="F667" s="412">
        <v>88</v>
      </c>
      <c r="G667" s="70"/>
    </row>
    <row r="668" spans="1:7" ht="15.75">
      <c r="A668" s="113" t="s">
        <v>155</v>
      </c>
      <c r="B668" s="44" t="s">
        <v>156</v>
      </c>
      <c r="C668" s="48" t="s">
        <v>157</v>
      </c>
      <c r="D668" s="48">
        <v>549</v>
      </c>
      <c r="E668" s="48" t="s">
        <v>151</v>
      </c>
      <c r="F668" s="412"/>
      <c r="G668" s="70"/>
    </row>
    <row r="669" spans="1:7" ht="15.75">
      <c r="A669" s="113" t="s">
        <v>155</v>
      </c>
      <c r="B669" s="44" t="s">
        <v>156</v>
      </c>
      <c r="C669" s="48" t="s">
        <v>157</v>
      </c>
      <c r="D669" s="48">
        <v>550</v>
      </c>
      <c r="E669" s="48">
        <v>630</v>
      </c>
      <c r="F669" s="412">
        <v>132</v>
      </c>
      <c r="G669" s="70"/>
    </row>
    <row r="670" spans="1:7" ht="15.75">
      <c r="A670" s="113" t="s">
        <v>155</v>
      </c>
      <c r="B670" s="44" t="s">
        <v>156</v>
      </c>
      <c r="C670" s="48" t="s">
        <v>157</v>
      </c>
      <c r="D670" s="48">
        <v>550</v>
      </c>
      <c r="E670" s="48" t="s">
        <v>175</v>
      </c>
      <c r="F670" s="412"/>
      <c r="G670" s="70"/>
    </row>
    <row r="671" spans="1:7" ht="15.75">
      <c r="A671" s="113" t="s">
        <v>155</v>
      </c>
      <c r="B671" s="44" t="s">
        <v>156</v>
      </c>
      <c r="C671" s="48" t="s">
        <v>157</v>
      </c>
      <c r="D671" s="48">
        <v>555</v>
      </c>
      <c r="E671" s="48">
        <v>400</v>
      </c>
      <c r="F671" s="412">
        <v>356</v>
      </c>
      <c r="G671" s="70"/>
    </row>
    <row r="672" spans="1:7" ht="15.75">
      <c r="A672" s="113" t="s">
        <v>155</v>
      </c>
      <c r="B672" s="44" t="s">
        <v>156</v>
      </c>
      <c r="C672" s="48" t="s">
        <v>157</v>
      </c>
      <c r="D672" s="48">
        <v>555</v>
      </c>
      <c r="E672" s="48" t="s">
        <v>151</v>
      </c>
      <c r="F672" s="412"/>
      <c r="G672" s="70"/>
    </row>
    <row r="673" spans="1:7" ht="15.75">
      <c r="A673" s="113" t="s">
        <v>155</v>
      </c>
      <c r="B673" s="44" t="s">
        <v>156</v>
      </c>
      <c r="C673" s="48" t="s">
        <v>157</v>
      </c>
      <c r="D673" s="48">
        <v>558</v>
      </c>
      <c r="E673" s="48">
        <v>400</v>
      </c>
      <c r="F673" s="412">
        <v>140</v>
      </c>
      <c r="G673" s="70"/>
    </row>
    <row r="674" spans="1:7" ht="15.75">
      <c r="A674" s="113" t="s">
        <v>155</v>
      </c>
      <c r="B674" s="44" t="s">
        <v>156</v>
      </c>
      <c r="C674" s="48" t="s">
        <v>157</v>
      </c>
      <c r="D674" s="48">
        <v>558</v>
      </c>
      <c r="E674" s="48" t="s">
        <v>151</v>
      </c>
      <c r="F674" s="412"/>
      <c r="G674" s="70"/>
    </row>
    <row r="675" spans="1:7" ht="15.75">
      <c r="A675" s="113" t="s">
        <v>155</v>
      </c>
      <c r="B675" s="44" t="s">
        <v>156</v>
      </c>
      <c r="C675" s="48" t="s">
        <v>157</v>
      </c>
      <c r="D675" s="48">
        <v>559</v>
      </c>
      <c r="E675" s="48">
        <v>250</v>
      </c>
      <c r="F675" s="412">
        <v>23</v>
      </c>
      <c r="G675" s="70"/>
    </row>
    <row r="676" spans="1:7" ht="15.75">
      <c r="A676" s="113" t="s">
        <v>155</v>
      </c>
      <c r="B676" s="44" t="s">
        <v>156</v>
      </c>
      <c r="C676" s="48" t="s">
        <v>157</v>
      </c>
      <c r="D676" s="48">
        <v>559</v>
      </c>
      <c r="E676" s="48" t="s">
        <v>154</v>
      </c>
      <c r="F676" s="412"/>
      <c r="G676" s="70"/>
    </row>
    <row r="677" spans="1:7" ht="15.75">
      <c r="A677" s="113" t="s">
        <v>155</v>
      </c>
      <c r="B677" s="44" t="s">
        <v>156</v>
      </c>
      <c r="C677" s="48" t="s">
        <v>157</v>
      </c>
      <c r="D677" s="48">
        <v>563</v>
      </c>
      <c r="E677" s="48">
        <v>630</v>
      </c>
      <c r="F677" s="412">
        <v>422</v>
      </c>
      <c r="G677" s="70"/>
    </row>
    <row r="678" spans="1:7" ht="15.75">
      <c r="A678" s="113" t="s">
        <v>155</v>
      </c>
      <c r="B678" s="44" t="s">
        <v>156</v>
      </c>
      <c r="C678" s="48" t="s">
        <v>157</v>
      </c>
      <c r="D678" s="48">
        <v>563</v>
      </c>
      <c r="E678" s="48" t="s">
        <v>175</v>
      </c>
      <c r="F678" s="412"/>
      <c r="G678" s="70"/>
    </row>
    <row r="679" spans="1:7" ht="15.75">
      <c r="A679" s="113" t="s">
        <v>155</v>
      </c>
      <c r="B679" s="44" t="s">
        <v>156</v>
      </c>
      <c r="C679" s="48" t="s">
        <v>157</v>
      </c>
      <c r="D679" s="48">
        <v>564</v>
      </c>
      <c r="E679" s="48">
        <v>630</v>
      </c>
      <c r="F679" s="412">
        <v>252</v>
      </c>
      <c r="G679" s="70"/>
    </row>
    <row r="680" spans="1:7" ht="15.75">
      <c r="A680" s="113" t="s">
        <v>155</v>
      </c>
      <c r="B680" s="44" t="s">
        <v>156</v>
      </c>
      <c r="C680" s="48" t="s">
        <v>157</v>
      </c>
      <c r="D680" s="48">
        <v>564</v>
      </c>
      <c r="E680" s="48" t="s">
        <v>175</v>
      </c>
      <c r="F680" s="412"/>
      <c r="G680" s="70"/>
    </row>
    <row r="681" spans="1:7" ht="15.75">
      <c r="A681" s="113" t="s">
        <v>155</v>
      </c>
      <c r="B681" s="44" t="s">
        <v>156</v>
      </c>
      <c r="C681" s="48" t="s">
        <v>157</v>
      </c>
      <c r="D681" s="48">
        <v>565</v>
      </c>
      <c r="E681" s="48">
        <v>630</v>
      </c>
      <c r="F681" s="412">
        <v>258</v>
      </c>
      <c r="G681" s="70"/>
    </row>
    <row r="682" spans="1:7" ht="15.75">
      <c r="A682" s="113" t="s">
        <v>155</v>
      </c>
      <c r="B682" s="44" t="s">
        <v>156</v>
      </c>
      <c r="C682" s="48" t="s">
        <v>157</v>
      </c>
      <c r="D682" s="48">
        <v>565</v>
      </c>
      <c r="E682" s="48" t="s">
        <v>175</v>
      </c>
      <c r="F682" s="412"/>
      <c r="G682" s="70"/>
    </row>
    <row r="683" spans="1:7" ht="15.75">
      <c r="A683" s="113" t="s">
        <v>155</v>
      </c>
      <c r="B683" s="44" t="s">
        <v>156</v>
      </c>
      <c r="C683" s="48" t="s">
        <v>157</v>
      </c>
      <c r="D683" s="48">
        <v>566</v>
      </c>
      <c r="E683" s="48">
        <v>630</v>
      </c>
      <c r="F683" s="412">
        <v>252</v>
      </c>
      <c r="G683" s="70"/>
    </row>
    <row r="684" spans="1:7" ht="15.75">
      <c r="A684" s="113" t="s">
        <v>155</v>
      </c>
      <c r="B684" s="44" t="s">
        <v>156</v>
      </c>
      <c r="C684" s="48" t="s">
        <v>157</v>
      </c>
      <c r="D684" s="48">
        <v>566</v>
      </c>
      <c r="E684" s="48" t="s">
        <v>175</v>
      </c>
      <c r="F684" s="412"/>
      <c r="G684" s="70"/>
    </row>
    <row r="685" spans="1:7" ht="15.75">
      <c r="A685" s="113" t="s">
        <v>155</v>
      </c>
      <c r="B685" s="44" t="s">
        <v>156</v>
      </c>
      <c r="C685" s="48" t="s">
        <v>157</v>
      </c>
      <c r="D685" s="48">
        <v>567</v>
      </c>
      <c r="E685" s="48">
        <v>630</v>
      </c>
      <c r="F685" s="412">
        <v>315</v>
      </c>
      <c r="G685" s="70"/>
    </row>
    <row r="686" spans="1:7" ht="15.75">
      <c r="A686" s="113" t="s">
        <v>155</v>
      </c>
      <c r="B686" s="44" t="s">
        <v>156</v>
      </c>
      <c r="C686" s="48" t="s">
        <v>157</v>
      </c>
      <c r="D686" s="48">
        <v>567</v>
      </c>
      <c r="E686" s="48" t="s">
        <v>175</v>
      </c>
      <c r="F686" s="412"/>
      <c r="G686" s="70"/>
    </row>
    <row r="687" spans="1:7" ht="15.75">
      <c r="A687" s="113" t="s">
        <v>155</v>
      </c>
      <c r="B687" s="44" t="s">
        <v>156</v>
      </c>
      <c r="C687" s="48" t="s">
        <v>157</v>
      </c>
      <c r="D687" s="48">
        <v>568</v>
      </c>
      <c r="E687" s="48">
        <v>630</v>
      </c>
      <c r="F687" s="412">
        <v>347</v>
      </c>
      <c r="G687" s="70"/>
    </row>
    <row r="688" spans="1:7" ht="15.75">
      <c r="A688" s="113" t="s">
        <v>155</v>
      </c>
      <c r="B688" s="44" t="s">
        <v>156</v>
      </c>
      <c r="C688" s="48" t="s">
        <v>157</v>
      </c>
      <c r="D688" s="48">
        <v>568</v>
      </c>
      <c r="E688" s="48" t="s">
        <v>175</v>
      </c>
      <c r="F688" s="412"/>
      <c r="G688" s="70"/>
    </row>
    <row r="689" spans="1:7" ht="29.25" customHeight="1">
      <c r="A689" s="113" t="s">
        <v>155</v>
      </c>
      <c r="B689" s="44" t="s">
        <v>156</v>
      </c>
      <c r="C689" s="48" t="s">
        <v>157</v>
      </c>
      <c r="D689" s="48">
        <v>569</v>
      </c>
      <c r="E689" s="48">
        <v>630</v>
      </c>
      <c r="F689" s="412">
        <v>510</v>
      </c>
      <c r="G689" s="70"/>
    </row>
    <row r="690" spans="1:7" ht="15.75">
      <c r="A690" s="113" t="s">
        <v>155</v>
      </c>
      <c r="B690" s="44" t="s">
        <v>156</v>
      </c>
      <c r="C690" s="48" t="s">
        <v>157</v>
      </c>
      <c r="D690" s="48">
        <v>569</v>
      </c>
      <c r="E690" s="48" t="s">
        <v>175</v>
      </c>
      <c r="F690" s="412"/>
      <c r="G690" s="70"/>
    </row>
    <row r="691" spans="1:7" ht="15.75">
      <c r="A691" s="113" t="s">
        <v>155</v>
      </c>
      <c r="B691" s="44" t="s">
        <v>156</v>
      </c>
      <c r="C691" s="48" t="s">
        <v>157</v>
      </c>
      <c r="D691" s="48">
        <v>570</v>
      </c>
      <c r="E691" s="48">
        <v>630</v>
      </c>
      <c r="F691" s="412">
        <v>340</v>
      </c>
      <c r="G691" s="70"/>
    </row>
    <row r="692" spans="1:7" ht="15.75">
      <c r="A692" s="113" t="s">
        <v>155</v>
      </c>
      <c r="B692" s="44" t="s">
        <v>156</v>
      </c>
      <c r="C692" s="48" t="s">
        <v>157</v>
      </c>
      <c r="D692" s="48">
        <v>570</v>
      </c>
      <c r="E692" s="48" t="s">
        <v>175</v>
      </c>
      <c r="F692" s="412"/>
      <c r="G692" s="70"/>
    </row>
    <row r="693" spans="1:7" ht="15.75">
      <c r="A693" s="113" t="s">
        <v>155</v>
      </c>
      <c r="B693" s="44" t="s">
        <v>156</v>
      </c>
      <c r="C693" s="48" t="s">
        <v>157</v>
      </c>
      <c r="D693" s="48">
        <v>572</v>
      </c>
      <c r="E693" s="48">
        <v>400</v>
      </c>
      <c r="F693" s="374">
        <v>204</v>
      </c>
      <c r="G693" s="70"/>
    </row>
    <row r="694" spans="1:7" ht="15.75">
      <c r="A694" s="113" t="s">
        <v>155</v>
      </c>
      <c r="B694" s="44" t="s">
        <v>156</v>
      </c>
      <c r="C694" s="48" t="s">
        <v>157</v>
      </c>
      <c r="D694" s="48">
        <v>573</v>
      </c>
      <c r="E694" s="48">
        <v>400</v>
      </c>
      <c r="F694" s="374">
        <v>224</v>
      </c>
      <c r="G694" s="70"/>
    </row>
    <row r="695" spans="1:7" ht="15.75">
      <c r="A695" s="113" t="s">
        <v>155</v>
      </c>
      <c r="B695" s="44" t="s">
        <v>156</v>
      </c>
      <c r="C695" s="48" t="s">
        <v>157</v>
      </c>
      <c r="D695" s="48">
        <v>574</v>
      </c>
      <c r="E695" s="48">
        <v>400</v>
      </c>
      <c r="F695" s="374">
        <v>204</v>
      </c>
      <c r="G695" s="70"/>
    </row>
    <row r="696" spans="1:7" ht="15.75">
      <c r="A696" s="113" t="s">
        <v>155</v>
      </c>
      <c r="B696" s="44" t="s">
        <v>156</v>
      </c>
      <c r="C696" s="48" t="s">
        <v>157</v>
      </c>
      <c r="D696" s="48">
        <v>575</v>
      </c>
      <c r="E696" s="48">
        <v>400</v>
      </c>
      <c r="F696" s="374">
        <v>224</v>
      </c>
      <c r="G696" s="70"/>
    </row>
    <row r="697" spans="1:7" ht="15.75">
      <c r="A697" s="113" t="s">
        <v>155</v>
      </c>
      <c r="B697" s="44" t="s">
        <v>156</v>
      </c>
      <c r="C697" s="48" t="s">
        <v>157</v>
      </c>
      <c r="D697" s="48">
        <v>576</v>
      </c>
      <c r="E697" s="48">
        <v>400</v>
      </c>
      <c r="F697" s="374">
        <v>316</v>
      </c>
      <c r="G697" s="70"/>
    </row>
    <row r="698" spans="1:7" ht="15.75">
      <c r="A698" s="113" t="s">
        <v>155</v>
      </c>
      <c r="B698" s="44" t="s">
        <v>156</v>
      </c>
      <c r="C698" s="48" t="s">
        <v>157</v>
      </c>
      <c r="D698" s="48">
        <v>581</v>
      </c>
      <c r="E698" s="48">
        <v>630</v>
      </c>
      <c r="F698" s="412">
        <v>296</v>
      </c>
      <c r="G698" s="70"/>
    </row>
    <row r="699" spans="1:7" ht="15.75">
      <c r="A699" s="113" t="s">
        <v>155</v>
      </c>
      <c r="B699" s="44" t="s">
        <v>156</v>
      </c>
      <c r="C699" s="48" t="s">
        <v>157</v>
      </c>
      <c r="D699" s="48">
        <v>581</v>
      </c>
      <c r="E699" s="48" t="s">
        <v>175</v>
      </c>
      <c r="F699" s="412"/>
      <c r="G699" s="70"/>
    </row>
    <row r="700" spans="1:7" ht="15.75">
      <c r="A700" s="113" t="s">
        <v>155</v>
      </c>
      <c r="B700" s="44" t="s">
        <v>156</v>
      </c>
      <c r="C700" s="48" t="s">
        <v>157</v>
      </c>
      <c r="D700" s="48">
        <v>582</v>
      </c>
      <c r="E700" s="48">
        <v>400</v>
      </c>
      <c r="F700" s="412">
        <v>300</v>
      </c>
      <c r="G700" s="70"/>
    </row>
    <row r="701" spans="1:7" ht="15.75">
      <c r="A701" s="113" t="s">
        <v>155</v>
      </c>
      <c r="B701" s="44" t="s">
        <v>156</v>
      </c>
      <c r="C701" s="48" t="s">
        <v>157</v>
      </c>
      <c r="D701" s="48">
        <v>582</v>
      </c>
      <c r="E701" s="48" t="s">
        <v>151</v>
      </c>
      <c r="F701" s="412"/>
      <c r="G701" s="70"/>
    </row>
    <row r="702" spans="1:7" ht="15.75">
      <c r="A702" s="113" t="s">
        <v>155</v>
      </c>
      <c r="B702" s="44" t="s">
        <v>156</v>
      </c>
      <c r="C702" s="48" t="s">
        <v>157</v>
      </c>
      <c r="D702" s="48">
        <v>583</v>
      </c>
      <c r="E702" s="48">
        <v>250</v>
      </c>
      <c r="F702" s="374">
        <v>115</v>
      </c>
      <c r="G702" s="70"/>
    </row>
    <row r="703" spans="1:7" ht="15.75">
      <c r="A703" s="113" t="s">
        <v>155</v>
      </c>
      <c r="B703" s="44" t="s">
        <v>156</v>
      </c>
      <c r="C703" s="48" t="s">
        <v>157</v>
      </c>
      <c r="D703" s="48">
        <v>584</v>
      </c>
      <c r="E703" s="48">
        <v>400</v>
      </c>
      <c r="F703" s="412">
        <v>280</v>
      </c>
      <c r="G703" s="70"/>
    </row>
    <row r="704" spans="1:7" ht="15.75">
      <c r="A704" s="113" t="s">
        <v>155</v>
      </c>
      <c r="B704" s="44" t="s">
        <v>156</v>
      </c>
      <c r="C704" s="48" t="s">
        <v>157</v>
      </c>
      <c r="D704" s="48">
        <v>584</v>
      </c>
      <c r="E704" s="48" t="s">
        <v>151</v>
      </c>
      <c r="F704" s="412"/>
      <c r="G704" s="70"/>
    </row>
    <row r="705" spans="1:7" ht="15.75">
      <c r="A705" s="113" t="s">
        <v>155</v>
      </c>
      <c r="B705" s="44" t="s">
        <v>156</v>
      </c>
      <c r="C705" s="48" t="s">
        <v>157</v>
      </c>
      <c r="D705" s="48">
        <v>587</v>
      </c>
      <c r="E705" s="48">
        <v>400</v>
      </c>
      <c r="F705" s="374">
        <v>304</v>
      </c>
      <c r="G705" s="70"/>
    </row>
    <row r="706" spans="1:7" ht="15.75">
      <c r="A706" s="113" t="s">
        <v>155</v>
      </c>
      <c r="B706" s="44" t="s">
        <v>156</v>
      </c>
      <c r="C706" s="48" t="s">
        <v>157</v>
      </c>
      <c r="D706" s="48">
        <v>590</v>
      </c>
      <c r="E706" s="48">
        <v>1000</v>
      </c>
      <c r="F706" s="412">
        <v>240</v>
      </c>
      <c r="G706" s="70"/>
    </row>
    <row r="707" spans="1:7" ht="15.75">
      <c r="A707" s="113" t="s">
        <v>155</v>
      </c>
      <c r="B707" s="44" t="s">
        <v>156</v>
      </c>
      <c r="C707" s="48" t="s">
        <v>157</v>
      </c>
      <c r="D707" s="48">
        <v>590</v>
      </c>
      <c r="E707" s="48">
        <v>400</v>
      </c>
      <c r="F707" s="412"/>
      <c r="G707" s="70"/>
    </row>
    <row r="708" spans="1:7" ht="15.75">
      <c r="A708" s="113" t="s">
        <v>155</v>
      </c>
      <c r="B708" s="44" t="s">
        <v>156</v>
      </c>
      <c r="C708" s="48" t="s">
        <v>157</v>
      </c>
      <c r="D708" s="48">
        <v>591</v>
      </c>
      <c r="E708" s="48">
        <v>250</v>
      </c>
      <c r="F708" s="374">
        <v>73</v>
      </c>
      <c r="G708" s="70"/>
    </row>
    <row r="709" spans="1:7" ht="15.75">
      <c r="A709" s="113" t="s">
        <v>155</v>
      </c>
      <c r="B709" s="44" t="s">
        <v>156</v>
      </c>
      <c r="C709" s="48" t="s">
        <v>157</v>
      </c>
      <c r="D709" s="48">
        <v>593</v>
      </c>
      <c r="E709" s="48">
        <v>400</v>
      </c>
      <c r="F709" s="374">
        <v>264</v>
      </c>
      <c r="G709" s="70"/>
    </row>
    <row r="710" spans="1:7" ht="15.75">
      <c r="A710" s="113" t="s">
        <v>155</v>
      </c>
      <c r="B710" s="44" t="s">
        <v>156</v>
      </c>
      <c r="C710" s="48" t="s">
        <v>157</v>
      </c>
      <c r="D710" s="48">
        <v>594</v>
      </c>
      <c r="E710" s="48">
        <v>160</v>
      </c>
      <c r="F710" s="374">
        <v>123</v>
      </c>
      <c r="G710" s="70"/>
    </row>
    <row r="711" spans="1:7" ht="15.75">
      <c r="A711" s="113" t="s">
        <v>155</v>
      </c>
      <c r="B711" s="44" t="s">
        <v>156</v>
      </c>
      <c r="C711" s="48" t="s">
        <v>157</v>
      </c>
      <c r="D711" s="48">
        <v>595</v>
      </c>
      <c r="E711" s="48">
        <v>630</v>
      </c>
      <c r="F711" s="412">
        <v>233</v>
      </c>
      <c r="G711" s="70"/>
    </row>
    <row r="712" spans="1:7" ht="15.75">
      <c r="A712" s="113" t="s">
        <v>155</v>
      </c>
      <c r="B712" s="44" t="s">
        <v>156</v>
      </c>
      <c r="C712" s="48" t="s">
        <v>157</v>
      </c>
      <c r="D712" s="48">
        <v>595</v>
      </c>
      <c r="E712" s="48" t="s">
        <v>175</v>
      </c>
      <c r="F712" s="412"/>
      <c r="G712" s="70"/>
    </row>
    <row r="713" spans="1:7" ht="15.75">
      <c r="A713" s="113" t="s">
        <v>155</v>
      </c>
      <c r="B713" s="44" t="s">
        <v>156</v>
      </c>
      <c r="C713" s="48" t="s">
        <v>157</v>
      </c>
      <c r="D713" s="48">
        <v>596</v>
      </c>
      <c r="E713" s="48">
        <v>400</v>
      </c>
      <c r="F713" s="412">
        <v>68</v>
      </c>
      <c r="G713" s="70"/>
    </row>
    <row r="714" spans="1:7" ht="15.75">
      <c r="A714" s="113" t="s">
        <v>155</v>
      </c>
      <c r="B714" s="44" t="s">
        <v>156</v>
      </c>
      <c r="C714" s="48" t="s">
        <v>157</v>
      </c>
      <c r="D714" s="48">
        <v>596</v>
      </c>
      <c r="E714" s="48" t="s">
        <v>151</v>
      </c>
      <c r="F714" s="412"/>
      <c r="G714" s="70"/>
    </row>
    <row r="715" spans="1:7" ht="15.75">
      <c r="A715" s="113" t="s">
        <v>155</v>
      </c>
      <c r="B715" s="44" t="s">
        <v>156</v>
      </c>
      <c r="C715" s="48" t="s">
        <v>157</v>
      </c>
      <c r="D715" s="48">
        <v>599</v>
      </c>
      <c r="E715" s="48">
        <v>250</v>
      </c>
      <c r="F715" s="374">
        <v>113</v>
      </c>
      <c r="G715" s="70"/>
    </row>
    <row r="716" spans="1:7" ht="15.75">
      <c r="A716" s="113" t="s">
        <v>155</v>
      </c>
      <c r="B716" s="44" t="s">
        <v>156</v>
      </c>
      <c r="C716" s="48" t="s">
        <v>157</v>
      </c>
      <c r="D716" s="48">
        <v>600</v>
      </c>
      <c r="E716" s="48">
        <v>400</v>
      </c>
      <c r="F716" s="412">
        <v>202</v>
      </c>
      <c r="G716" s="70"/>
    </row>
    <row r="717" spans="1:7" ht="15.75">
      <c r="A717" s="113" t="s">
        <v>155</v>
      </c>
      <c r="B717" s="44" t="s">
        <v>156</v>
      </c>
      <c r="C717" s="48" t="s">
        <v>157</v>
      </c>
      <c r="D717" s="48">
        <v>600</v>
      </c>
      <c r="E717" s="48">
        <v>320</v>
      </c>
      <c r="F717" s="412"/>
      <c r="G717" s="70"/>
    </row>
    <row r="718" spans="1:7" ht="15.75">
      <c r="A718" s="113" t="s">
        <v>155</v>
      </c>
      <c r="B718" s="44" t="s">
        <v>156</v>
      </c>
      <c r="C718" s="48" t="s">
        <v>157</v>
      </c>
      <c r="D718" s="48">
        <v>606</v>
      </c>
      <c r="E718" s="48">
        <v>630</v>
      </c>
      <c r="F718" s="374">
        <v>504</v>
      </c>
      <c r="G718" s="70"/>
    </row>
    <row r="719" spans="1:7" ht="15.75">
      <c r="A719" s="113" t="s">
        <v>155</v>
      </c>
      <c r="B719" s="44" t="s">
        <v>156</v>
      </c>
      <c r="C719" s="48" t="s">
        <v>157</v>
      </c>
      <c r="D719" s="48">
        <v>607</v>
      </c>
      <c r="E719" s="48">
        <v>100</v>
      </c>
      <c r="F719" s="374">
        <v>66</v>
      </c>
      <c r="G719" s="70"/>
    </row>
    <row r="720" spans="1:7" ht="15.75">
      <c r="A720" s="113" t="s">
        <v>155</v>
      </c>
      <c r="B720" s="44" t="s">
        <v>156</v>
      </c>
      <c r="C720" s="48" t="s">
        <v>157</v>
      </c>
      <c r="D720" s="48">
        <v>608</v>
      </c>
      <c r="E720" s="48">
        <v>400</v>
      </c>
      <c r="F720" s="412">
        <v>48</v>
      </c>
      <c r="G720" s="70"/>
    </row>
    <row r="721" spans="1:7" ht="15.75">
      <c r="A721" s="113" t="s">
        <v>155</v>
      </c>
      <c r="B721" s="44" t="s">
        <v>156</v>
      </c>
      <c r="C721" s="48" t="s">
        <v>157</v>
      </c>
      <c r="D721" s="48">
        <v>608</v>
      </c>
      <c r="E721" s="48" t="s">
        <v>151</v>
      </c>
      <c r="F721" s="412"/>
      <c r="G721" s="70"/>
    </row>
    <row r="722" spans="1:7" ht="15.75">
      <c r="A722" s="113" t="s">
        <v>155</v>
      </c>
      <c r="B722" s="44" t="s">
        <v>156</v>
      </c>
      <c r="C722" s="48" t="s">
        <v>157</v>
      </c>
      <c r="D722" s="48">
        <v>609</v>
      </c>
      <c r="E722" s="48">
        <v>250</v>
      </c>
      <c r="F722" s="412">
        <v>200</v>
      </c>
      <c r="G722" s="70"/>
    </row>
    <row r="723" spans="1:7" ht="15.75">
      <c r="A723" s="113" t="s">
        <v>155</v>
      </c>
      <c r="B723" s="44" t="s">
        <v>156</v>
      </c>
      <c r="C723" s="48" t="s">
        <v>157</v>
      </c>
      <c r="D723" s="48">
        <v>609</v>
      </c>
      <c r="E723" s="48" t="s">
        <v>154</v>
      </c>
      <c r="F723" s="412"/>
      <c r="G723" s="70"/>
    </row>
    <row r="724" spans="1:7" ht="15.75">
      <c r="A724" s="113" t="s">
        <v>155</v>
      </c>
      <c r="B724" s="44" t="s">
        <v>156</v>
      </c>
      <c r="C724" s="48" t="s">
        <v>157</v>
      </c>
      <c r="D724" s="48">
        <v>610</v>
      </c>
      <c r="E724" s="48">
        <v>160</v>
      </c>
      <c r="F724" s="374">
        <v>115</v>
      </c>
      <c r="G724" s="70"/>
    </row>
    <row r="725" spans="1:7" ht="15.75">
      <c r="A725" s="113" t="s">
        <v>155</v>
      </c>
      <c r="B725" s="44" t="s">
        <v>156</v>
      </c>
      <c r="C725" s="48" t="s">
        <v>157</v>
      </c>
      <c r="D725" s="48">
        <v>611</v>
      </c>
      <c r="E725" s="48">
        <v>250</v>
      </c>
      <c r="F725" s="412">
        <v>155</v>
      </c>
      <c r="G725" s="70"/>
    </row>
    <row r="726" spans="1:7" ht="15.75">
      <c r="A726" s="113" t="s">
        <v>155</v>
      </c>
      <c r="B726" s="44" t="s">
        <v>156</v>
      </c>
      <c r="C726" s="48" t="s">
        <v>157</v>
      </c>
      <c r="D726" s="48">
        <v>611</v>
      </c>
      <c r="E726" s="48" t="s">
        <v>154</v>
      </c>
      <c r="F726" s="412"/>
      <c r="G726" s="70"/>
    </row>
    <row r="727" spans="1:7" ht="15.75">
      <c r="A727" s="113" t="s">
        <v>155</v>
      </c>
      <c r="B727" s="44" t="s">
        <v>156</v>
      </c>
      <c r="C727" s="48" t="s">
        <v>157</v>
      </c>
      <c r="D727" s="48">
        <v>612</v>
      </c>
      <c r="E727" s="48">
        <v>400</v>
      </c>
      <c r="F727" s="412">
        <v>308</v>
      </c>
      <c r="G727" s="70"/>
    </row>
    <row r="728" spans="1:7" ht="15.75">
      <c r="A728" s="113" t="s">
        <v>155</v>
      </c>
      <c r="B728" s="44" t="s">
        <v>156</v>
      </c>
      <c r="C728" s="48" t="s">
        <v>157</v>
      </c>
      <c r="D728" s="48">
        <v>612</v>
      </c>
      <c r="E728" s="48">
        <v>400</v>
      </c>
      <c r="F728" s="412"/>
      <c r="G728" s="70"/>
    </row>
    <row r="729" spans="1:7" ht="15.75">
      <c r="A729" s="113" t="s">
        <v>155</v>
      </c>
      <c r="B729" s="44" t="s">
        <v>156</v>
      </c>
      <c r="C729" s="48" t="s">
        <v>157</v>
      </c>
      <c r="D729" s="48">
        <v>615</v>
      </c>
      <c r="E729" s="48">
        <v>400</v>
      </c>
      <c r="F729" s="412">
        <v>208</v>
      </c>
      <c r="G729" s="70"/>
    </row>
    <row r="730" spans="1:7" ht="15.75">
      <c r="A730" s="113" t="s">
        <v>155</v>
      </c>
      <c r="B730" s="44" t="s">
        <v>156</v>
      </c>
      <c r="C730" s="48" t="s">
        <v>157</v>
      </c>
      <c r="D730" s="48">
        <v>615</v>
      </c>
      <c r="E730" s="48" t="s">
        <v>151</v>
      </c>
      <c r="F730" s="412"/>
      <c r="G730" s="70"/>
    </row>
    <row r="731" spans="1:7" ht="15.75">
      <c r="A731" s="113" t="s">
        <v>155</v>
      </c>
      <c r="B731" s="44" t="s">
        <v>156</v>
      </c>
      <c r="C731" s="48" t="s">
        <v>157</v>
      </c>
      <c r="D731" s="48">
        <v>620</v>
      </c>
      <c r="E731" s="48">
        <v>400</v>
      </c>
      <c r="F731" s="412">
        <v>100</v>
      </c>
      <c r="G731" s="70"/>
    </row>
    <row r="732" spans="1:7" ht="15.75">
      <c r="A732" s="113" t="s">
        <v>155</v>
      </c>
      <c r="B732" s="44" t="s">
        <v>156</v>
      </c>
      <c r="C732" s="48" t="s">
        <v>157</v>
      </c>
      <c r="D732" s="48">
        <v>620</v>
      </c>
      <c r="E732" s="48" t="s">
        <v>151</v>
      </c>
      <c r="F732" s="412"/>
      <c r="G732" s="70"/>
    </row>
    <row r="733" spans="1:7" ht="15.75">
      <c r="A733" s="113" t="s">
        <v>155</v>
      </c>
      <c r="B733" s="44" t="s">
        <v>156</v>
      </c>
      <c r="C733" s="48" t="s">
        <v>157</v>
      </c>
      <c r="D733" s="48">
        <v>621</v>
      </c>
      <c r="E733" s="48">
        <v>160</v>
      </c>
      <c r="F733" s="374">
        <v>126</v>
      </c>
      <c r="G733" s="70"/>
    </row>
    <row r="734" spans="1:7" ht="15.75">
      <c r="A734" s="113" t="s">
        <v>155</v>
      </c>
      <c r="B734" s="44" t="s">
        <v>156</v>
      </c>
      <c r="C734" s="48" t="s">
        <v>157</v>
      </c>
      <c r="D734" s="48">
        <v>622</v>
      </c>
      <c r="E734" s="48">
        <v>400</v>
      </c>
      <c r="F734" s="374">
        <v>156</v>
      </c>
      <c r="G734" s="70"/>
    </row>
    <row r="735" spans="1:7" ht="15.75">
      <c r="A735" s="113" t="s">
        <v>155</v>
      </c>
      <c r="B735" s="44" t="s">
        <v>156</v>
      </c>
      <c r="C735" s="48" t="s">
        <v>157</v>
      </c>
      <c r="D735" s="48">
        <v>624</v>
      </c>
      <c r="E735" s="48">
        <v>400</v>
      </c>
      <c r="F735" s="374">
        <v>180</v>
      </c>
      <c r="G735" s="70"/>
    </row>
    <row r="736" spans="1:7" ht="15.75">
      <c r="A736" s="113" t="s">
        <v>155</v>
      </c>
      <c r="B736" s="44" t="s">
        <v>156</v>
      </c>
      <c r="C736" s="48" t="s">
        <v>157</v>
      </c>
      <c r="D736" s="48">
        <v>626</v>
      </c>
      <c r="E736" s="48">
        <v>400</v>
      </c>
      <c r="F736" s="374">
        <v>96</v>
      </c>
      <c r="G736" s="70"/>
    </row>
    <row r="737" spans="1:7" ht="15.75">
      <c r="A737" s="113" t="s">
        <v>155</v>
      </c>
      <c r="B737" s="44" t="s">
        <v>156</v>
      </c>
      <c r="C737" s="48" t="s">
        <v>157</v>
      </c>
      <c r="D737" s="48">
        <v>627</v>
      </c>
      <c r="E737" s="48">
        <v>160</v>
      </c>
      <c r="F737" s="374">
        <v>117</v>
      </c>
      <c r="G737" s="70"/>
    </row>
    <row r="738" spans="1:7" ht="15.75">
      <c r="A738" s="113" t="s">
        <v>155</v>
      </c>
      <c r="B738" s="44" t="s">
        <v>156</v>
      </c>
      <c r="C738" s="48" t="s">
        <v>157</v>
      </c>
      <c r="D738" s="48">
        <v>631</v>
      </c>
      <c r="E738" s="48">
        <v>400</v>
      </c>
      <c r="F738" s="374">
        <v>272</v>
      </c>
      <c r="G738" s="70"/>
    </row>
    <row r="739" spans="1:7" ht="15.75">
      <c r="A739" s="113" t="s">
        <v>155</v>
      </c>
      <c r="B739" s="44" t="s">
        <v>156</v>
      </c>
      <c r="C739" s="48" t="s">
        <v>157</v>
      </c>
      <c r="D739" s="48">
        <v>638</v>
      </c>
      <c r="E739" s="48">
        <v>100</v>
      </c>
      <c r="F739" s="374">
        <v>33</v>
      </c>
      <c r="G739" s="70"/>
    </row>
    <row r="740" spans="1:7" ht="15.75">
      <c r="A740" s="113" t="s">
        <v>155</v>
      </c>
      <c r="B740" s="44" t="s">
        <v>156</v>
      </c>
      <c r="C740" s="48" t="s">
        <v>157</v>
      </c>
      <c r="D740" s="48">
        <v>641</v>
      </c>
      <c r="E740" s="48">
        <v>400</v>
      </c>
      <c r="F740" s="374">
        <v>284</v>
      </c>
      <c r="G740" s="70"/>
    </row>
    <row r="741" spans="1:7" ht="15.75">
      <c r="A741" s="113" t="s">
        <v>155</v>
      </c>
      <c r="B741" s="44" t="s">
        <v>156</v>
      </c>
      <c r="C741" s="48" t="s">
        <v>157</v>
      </c>
      <c r="D741" s="48">
        <v>643</v>
      </c>
      <c r="E741" s="48">
        <v>250</v>
      </c>
      <c r="F741" s="374">
        <v>150</v>
      </c>
      <c r="G741" s="70"/>
    </row>
    <row r="742" spans="1:7" ht="15.75">
      <c r="A742" s="113" t="s">
        <v>155</v>
      </c>
      <c r="B742" s="44" t="s">
        <v>156</v>
      </c>
      <c r="C742" s="48" t="s">
        <v>157</v>
      </c>
      <c r="D742" s="48">
        <v>644</v>
      </c>
      <c r="E742" s="48">
        <v>400</v>
      </c>
      <c r="F742" s="374">
        <v>168</v>
      </c>
      <c r="G742" s="70"/>
    </row>
    <row r="743" spans="1:7" ht="15.75">
      <c r="A743" s="113" t="s">
        <v>155</v>
      </c>
      <c r="B743" s="44" t="s">
        <v>156</v>
      </c>
      <c r="C743" s="48" t="s">
        <v>157</v>
      </c>
      <c r="D743" s="48">
        <v>645</v>
      </c>
      <c r="E743" s="48">
        <v>160</v>
      </c>
      <c r="F743" s="374">
        <v>16</v>
      </c>
      <c r="G743" s="70"/>
    </row>
    <row r="744" spans="1:7" ht="15.75">
      <c r="A744" s="113" t="s">
        <v>155</v>
      </c>
      <c r="B744" s="44" t="s">
        <v>156</v>
      </c>
      <c r="C744" s="48" t="s">
        <v>157</v>
      </c>
      <c r="D744" s="48">
        <v>646</v>
      </c>
      <c r="E744" s="48">
        <v>400</v>
      </c>
      <c r="F744" s="374">
        <v>100</v>
      </c>
      <c r="G744" s="70"/>
    </row>
    <row r="745" spans="1:7" ht="15.75">
      <c r="A745" s="113" t="s">
        <v>155</v>
      </c>
      <c r="B745" s="44" t="s">
        <v>156</v>
      </c>
      <c r="C745" s="48" t="s">
        <v>157</v>
      </c>
      <c r="D745" s="48">
        <v>654</v>
      </c>
      <c r="E745" s="48">
        <v>400</v>
      </c>
      <c r="F745" s="374">
        <v>252</v>
      </c>
      <c r="G745" s="70"/>
    </row>
    <row r="746" spans="1:7" ht="15.75">
      <c r="A746" s="113" t="s">
        <v>155</v>
      </c>
      <c r="B746" s="44" t="s">
        <v>156</v>
      </c>
      <c r="C746" s="48" t="s">
        <v>157</v>
      </c>
      <c r="D746" s="48">
        <v>657</v>
      </c>
      <c r="E746" s="48">
        <v>250</v>
      </c>
      <c r="F746" s="412">
        <v>130</v>
      </c>
      <c r="G746" s="70"/>
    </row>
    <row r="747" spans="1:7" ht="15.75">
      <c r="A747" s="113" t="s">
        <v>155</v>
      </c>
      <c r="B747" s="44" t="s">
        <v>156</v>
      </c>
      <c r="C747" s="48" t="s">
        <v>157</v>
      </c>
      <c r="D747" s="48">
        <v>657</v>
      </c>
      <c r="E747" s="48">
        <v>400</v>
      </c>
      <c r="F747" s="412"/>
      <c r="G747" s="70"/>
    </row>
    <row r="748" spans="1:7" ht="15.75">
      <c r="A748" s="113" t="s">
        <v>155</v>
      </c>
      <c r="B748" s="44" t="s">
        <v>156</v>
      </c>
      <c r="C748" s="48" t="s">
        <v>157</v>
      </c>
      <c r="D748" s="48">
        <v>665</v>
      </c>
      <c r="E748" s="48">
        <v>400</v>
      </c>
      <c r="F748" s="374">
        <v>33</v>
      </c>
      <c r="G748" s="70"/>
    </row>
    <row r="749" spans="1:7" ht="15.75">
      <c r="A749" s="113" t="s">
        <v>155</v>
      </c>
      <c r="B749" s="44" t="s">
        <v>156</v>
      </c>
      <c r="C749" s="48" t="s">
        <v>157</v>
      </c>
      <c r="D749" s="48">
        <v>669</v>
      </c>
      <c r="E749" s="48">
        <v>400</v>
      </c>
      <c r="F749" s="374">
        <v>220</v>
      </c>
      <c r="G749" s="70"/>
    </row>
    <row r="750" spans="1:7" ht="15.75">
      <c r="A750" s="113" t="s">
        <v>155</v>
      </c>
      <c r="B750" s="44" t="s">
        <v>156</v>
      </c>
      <c r="C750" s="48" t="s">
        <v>157</v>
      </c>
      <c r="D750" s="48">
        <v>670</v>
      </c>
      <c r="E750" s="48">
        <v>250</v>
      </c>
      <c r="F750" s="374">
        <v>120</v>
      </c>
      <c r="G750" s="70"/>
    </row>
    <row r="751" spans="1:7" ht="15.75">
      <c r="A751" s="113" t="s">
        <v>155</v>
      </c>
      <c r="B751" s="44" t="s">
        <v>156</v>
      </c>
      <c r="C751" s="48" t="s">
        <v>157</v>
      </c>
      <c r="D751" s="48">
        <v>672</v>
      </c>
      <c r="E751" s="48">
        <v>400</v>
      </c>
      <c r="F751" s="374">
        <v>164</v>
      </c>
      <c r="G751" s="70"/>
    </row>
    <row r="752" spans="1:7" ht="15.75">
      <c r="A752" s="113" t="s">
        <v>155</v>
      </c>
      <c r="B752" s="44" t="s">
        <v>156</v>
      </c>
      <c r="C752" s="48" t="s">
        <v>157</v>
      </c>
      <c r="D752" s="48">
        <v>676</v>
      </c>
      <c r="E752" s="48">
        <v>100</v>
      </c>
      <c r="F752" s="374">
        <v>56</v>
      </c>
      <c r="G752" s="70"/>
    </row>
    <row r="753" spans="1:7" ht="15.75">
      <c r="A753" s="113" t="s">
        <v>155</v>
      </c>
      <c r="B753" s="44" t="s">
        <v>156</v>
      </c>
      <c r="C753" s="48" t="s">
        <v>157</v>
      </c>
      <c r="D753" s="48">
        <v>677</v>
      </c>
      <c r="E753" s="48">
        <v>400</v>
      </c>
      <c r="F753" s="374">
        <v>256</v>
      </c>
      <c r="G753" s="70"/>
    </row>
    <row r="754" spans="1:7" ht="15.75">
      <c r="A754" s="113" t="s">
        <v>155</v>
      </c>
      <c r="B754" s="44" t="s">
        <v>156</v>
      </c>
      <c r="C754" s="48" t="s">
        <v>157</v>
      </c>
      <c r="D754" s="48">
        <v>682</v>
      </c>
      <c r="E754" s="48">
        <v>400</v>
      </c>
      <c r="F754" s="412">
        <v>300</v>
      </c>
      <c r="G754" s="70"/>
    </row>
    <row r="755" spans="1:7" ht="15.75">
      <c r="A755" s="113" t="s">
        <v>155</v>
      </c>
      <c r="B755" s="44" t="s">
        <v>156</v>
      </c>
      <c r="C755" s="48" t="s">
        <v>157</v>
      </c>
      <c r="D755" s="48">
        <v>682</v>
      </c>
      <c r="E755" s="48" t="s">
        <v>151</v>
      </c>
      <c r="F755" s="412"/>
      <c r="G755" s="70"/>
    </row>
    <row r="756" spans="1:7" ht="15.75">
      <c r="A756" s="113" t="s">
        <v>155</v>
      </c>
      <c r="B756" s="44" t="s">
        <v>156</v>
      </c>
      <c r="C756" s="48" t="s">
        <v>157</v>
      </c>
      <c r="D756" s="48">
        <v>683</v>
      </c>
      <c r="E756" s="48">
        <v>160</v>
      </c>
      <c r="F756" s="374">
        <v>61</v>
      </c>
      <c r="G756" s="70"/>
    </row>
    <row r="757" spans="1:7" ht="15.75">
      <c r="A757" s="113" t="s">
        <v>155</v>
      </c>
      <c r="B757" s="44" t="s">
        <v>156</v>
      </c>
      <c r="C757" s="48" t="s">
        <v>157</v>
      </c>
      <c r="D757" s="48">
        <v>687</v>
      </c>
      <c r="E757" s="48">
        <v>250</v>
      </c>
      <c r="F757" s="374">
        <v>118</v>
      </c>
      <c r="G757" s="70"/>
    </row>
    <row r="758" spans="1:7" ht="15.75">
      <c r="A758" s="113" t="s">
        <v>155</v>
      </c>
      <c r="B758" s="44" t="s">
        <v>156</v>
      </c>
      <c r="C758" s="48" t="s">
        <v>157</v>
      </c>
      <c r="D758" s="48">
        <v>689</v>
      </c>
      <c r="E758" s="48">
        <v>400</v>
      </c>
      <c r="F758" s="374">
        <v>184</v>
      </c>
      <c r="G758" s="70"/>
    </row>
    <row r="759" spans="1:7" ht="15.75">
      <c r="A759" s="113" t="s">
        <v>155</v>
      </c>
      <c r="B759" s="44" t="s">
        <v>156</v>
      </c>
      <c r="C759" s="48" t="s">
        <v>157</v>
      </c>
      <c r="D759" s="48">
        <v>690</v>
      </c>
      <c r="E759" s="48">
        <v>400</v>
      </c>
      <c r="F759" s="374">
        <v>232</v>
      </c>
      <c r="G759" s="70"/>
    </row>
    <row r="760" spans="1:7" ht="15.75">
      <c r="A760" s="113" t="s">
        <v>155</v>
      </c>
      <c r="B760" s="44" t="s">
        <v>156</v>
      </c>
      <c r="C760" s="48" t="s">
        <v>157</v>
      </c>
      <c r="D760" s="48">
        <v>695</v>
      </c>
      <c r="E760" s="48">
        <v>400</v>
      </c>
      <c r="F760" s="374">
        <v>176</v>
      </c>
      <c r="G760" s="70"/>
    </row>
    <row r="761" spans="1:7" ht="15.75">
      <c r="A761" s="113" t="s">
        <v>155</v>
      </c>
      <c r="B761" s="44" t="s">
        <v>156</v>
      </c>
      <c r="C761" s="48" t="s">
        <v>157</v>
      </c>
      <c r="D761" s="48">
        <v>701</v>
      </c>
      <c r="E761" s="48">
        <v>400</v>
      </c>
      <c r="F761" s="374">
        <v>252</v>
      </c>
      <c r="G761" s="70"/>
    </row>
    <row r="762" spans="1:7" ht="15.75">
      <c r="A762" s="113" t="s">
        <v>155</v>
      </c>
      <c r="B762" s="44" t="s">
        <v>156</v>
      </c>
      <c r="C762" s="48" t="s">
        <v>157</v>
      </c>
      <c r="D762" s="48">
        <v>703</v>
      </c>
      <c r="E762" s="48">
        <v>400</v>
      </c>
      <c r="F762" s="374">
        <v>208</v>
      </c>
      <c r="G762" s="70"/>
    </row>
    <row r="763" spans="1:7" ht="15.75">
      <c r="A763" s="113" t="s">
        <v>155</v>
      </c>
      <c r="B763" s="44" t="s">
        <v>156</v>
      </c>
      <c r="C763" s="48" t="s">
        <v>157</v>
      </c>
      <c r="D763" s="48">
        <v>704</v>
      </c>
      <c r="E763" s="48">
        <v>250</v>
      </c>
      <c r="F763" s="374">
        <v>63</v>
      </c>
      <c r="G763" s="70"/>
    </row>
    <row r="764" spans="1:7" ht="15.75">
      <c r="A764" s="113" t="s">
        <v>155</v>
      </c>
      <c r="B764" s="44" t="s">
        <v>156</v>
      </c>
      <c r="C764" s="48" t="s">
        <v>157</v>
      </c>
      <c r="D764" s="48">
        <v>708</v>
      </c>
      <c r="E764" s="48">
        <v>400</v>
      </c>
      <c r="F764" s="374">
        <v>168</v>
      </c>
      <c r="G764" s="70"/>
    </row>
    <row r="765" spans="1:7" ht="15.75">
      <c r="A765" s="113" t="s">
        <v>155</v>
      </c>
      <c r="B765" s="44" t="s">
        <v>156</v>
      </c>
      <c r="C765" s="48" t="s">
        <v>157</v>
      </c>
      <c r="D765" s="48">
        <v>710</v>
      </c>
      <c r="E765" s="48">
        <v>250</v>
      </c>
      <c r="F765" s="374">
        <v>210</v>
      </c>
      <c r="G765" s="70"/>
    </row>
    <row r="766" spans="1:7" ht="15.75">
      <c r="A766" s="113" t="s">
        <v>155</v>
      </c>
      <c r="B766" s="44" t="s">
        <v>156</v>
      </c>
      <c r="C766" s="48" t="s">
        <v>157</v>
      </c>
      <c r="D766" s="48">
        <v>713</v>
      </c>
      <c r="E766" s="48">
        <v>400</v>
      </c>
      <c r="F766" s="412">
        <v>140</v>
      </c>
      <c r="G766" s="70"/>
    </row>
    <row r="767" spans="1:7" ht="15.75">
      <c r="A767" s="113" t="s">
        <v>155</v>
      </c>
      <c r="B767" s="44" t="s">
        <v>156</v>
      </c>
      <c r="C767" s="48" t="s">
        <v>157</v>
      </c>
      <c r="D767" s="48">
        <v>713</v>
      </c>
      <c r="E767" s="48" t="s">
        <v>151</v>
      </c>
      <c r="F767" s="412"/>
      <c r="G767" s="70"/>
    </row>
    <row r="768" spans="1:7" ht="15.75">
      <c r="A768" s="113" t="s">
        <v>155</v>
      </c>
      <c r="B768" s="44" t="s">
        <v>156</v>
      </c>
      <c r="C768" s="48" t="s">
        <v>157</v>
      </c>
      <c r="D768" s="48">
        <v>720</v>
      </c>
      <c r="E768" s="48">
        <v>160</v>
      </c>
      <c r="F768" s="374">
        <v>102</v>
      </c>
      <c r="G768" s="70"/>
    </row>
    <row r="769" spans="1:7" ht="15.75">
      <c r="A769" s="113" t="s">
        <v>155</v>
      </c>
      <c r="B769" s="44" t="s">
        <v>156</v>
      </c>
      <c r="C769" s="48" t="s">
        <v>157</v>
      </c>
      <c r="D769" s="48">
        <v>724</v>
      </c>
      <c r="E769" s="48">
        <v>400</v>
      </c>
      <c r="F769" s="374">
        <v>264</v>
      </c>
      <c r="G769" s="70"/>
    </row>
    <row r="770" spans="1:7" ht="15.75">
      <c r="A770" s="113" t="s">
        <v>155</v>
      </c>
      <c r="B770" s="44" t="s">
        <v>156</v>
      </c>
      <c r="C770" s="48" t="s">
        <v>157</v>
      </c>
      <c r="D770" s="48">
        <v>756</v>
      </c>
      <c r="E770" s="48">
        <v>400</v>
      </c>
      <c r="F770" s="374">
        <v>216</v>
      </c>
      <c r="G770" s="70"/>
    </row>
    <row r="771" spans="1:7" ht="15.75">
      <c r="A771" s="113" t="s">
        <v>155</v>
      </c>
      <c r="B771" s="44" t="s">
        <v>156</v>
      </c>
      <c r="C771" s="48" t="s">
        <v>157</v>
      </c>
      <c r="D771" s="48">
        <v>759</v>
      </c>
      <c r="E771" s="48">
        <v>400</v>
      </c>
      <c r="F771" s="374">
        <v>312</v>
      </c>
      <c r="G771" s="70"/>
    </row>
    <row r="772" spans="1:7" ht="15.75">
      <c r="A772" s="113" t="s">
        <v>155</v>
      </c>
      <c r="B772" s="44" t="s">
        <v>156</v>
      </c>
      <c r="C772" s="48" t="s">
        <v>157</v>
      </c>
      <c r="D772" s="48">
        <v>772</v>
      </c>
      <c r="E772" s="48">
        <v>250</v>
      </c>
      <c r="F772" s="374">
        <v>88</v>
      </c>
      <c r="G772" s="70"/>
    </row>
    <row r="773" spans="1:7" ht="15.75">
      <c r="A773" s="113" t="s">
        <v>155</v>
      </c>
      <c r="B773" s="44" t="s">
        <v>156</v>
      </c>
      <c r="C773" s="48" t="s">
        <v>157</v>
      </c>
      <c r="D773" s="48">
        <v>797</v>
      </c>
      <c r="E773" s="48">
        <v>400</v>
      </c>
      <c r="F773" s="374">
        <v>280</v>
      </c>
      <c r="G773" s="70"/>
    </row>
    <row r="774" spans="1:7" ht="15.75">
      <c r="A774" s="113" t="s">
        <v>155</v>
      </c>
      <c r="B774" s="44" t="s">
        <v>156</v>
      </c>
      <c r="C774" s="48" t="s">
        <v>157</v>
      </c>
      <c r="D774" s="48">
        <v>803</v>
      </c>
      <c r="E774" s="48">
        <v>100</v>
      </c>
      <c r="F774" s="374">
        <v>34</v>
      </c>
      <c r="G774" s="70"/>
    </row>
    <row r="775" spans="1:7" ht="15.75">
      <c r="A775" s="113" t="s">
        <v>155</v>
      </c>
      <c r="B775" s="44" t="s">
        <v>156</v>
      </c>
      <c r="C775" s="48" t="s">
        <v>157</v>
      </c>
      <c r="D775" s="48">
        <v>804</v>
      </c>
      <c r="E775" s="48">
        <v>400</v>
      </c>
      <c r="F775" s="374">
        <v>168</v>
      </c>
      <c r="G775" s="70"/>
    </row>
    <row r="776" spans="1:7" ht="15.75">
      <c r="A776" s="113" t="s">
        <v>155</v>
      </c>
      <c r="B776" s="44" t="s">
        <v>156</v>
      </c>
      <c r="C776" s="48" t="s">
        <v>157</v>
      </c>
      <c r="D776" s="48">
        <v>824</v>
      </c>
      <c r="E776" s="48">
        <v>400</v>
      </c>
      <c r="F776" s="374">
        <v>232</v>
      </c>
      <c r="G776" s="70"/>
    </row>
    <row r="777" spans="1:7" ht="15.75">
      <c r="A777" s="113" t="s">
        <v>155</v>
      </c>
      <c r="B777" s="44" t="s">
        <v>156</v>
      </c>
      <c r="C777" s="48" t="s">
        <v>157</v>
      </c>
      <c r="D777" s="48">
        <v>825</v>
      </c>
      <c r="E777" s="48">
        <v>400</v>
      </c>
      <c r="F777" s="374">
        <v>340</v>
      </c>
      <c r="G777" s="70"/>
    </row>
    <row r="778" spans="1:7" ht="15.75">
      <c r="A778" s="113" t="s">
        <v>155</v>
      </c>
      <c r="B778" s="44" t="s">
        <v>156</v>
      </c>
      <c r="C778" s="48" t="s">
        <v>157</v>
      </c>
      <c r="D778" s="48">
        <v>826</v>
      </c>
      <c r="E778" s="48">
        <v>250</v>
      </c>
      <c r="F778" s="374">
        <v>95</v>
      </c>
      <c r="G778" s="70"/>
    </row>
    <row r="779" spans="1:7" ht="15.75">
      <c r="A779" s="113" t="s">
        <v>155</v>
      </c>
      <c r="B779" s="44" t="s">
        <v>156</v>
      </c>
      <c r="C779" s="48" t="s">
        <v>157</v>
      </c>
      <c r="D779" s="48">
        <v>845</v>
      </c>
      <c r="E779" s="48">
        <v>400</v>
      </c>
      <c r="F779" s="374">
        <v>300</v>
      </c>
      <c r="G779" s="70"/>
    </row>
    <row r="780" spans="1:7" ht="15.75">
      <c r="A780" s="113" t="s">
        <v>155</v>
      </c>
      <c r="B780" s="44" t="s">
        <v>156</v>
      </c>
      <c r="C780" s="48" t="s">
        <v>157</v>
      </c>
      <c r="D780" s="48">
        <v>869</v>
      </c>
      <c r="E780" s="48">
        <v>400</v>
      </c>
      <c r="F780" s="412">
        <v>212</v>
      </c>
      <c r="G780" s="70"/>
    </row>
    <row r="781" spans="1:7" ht="15.75">
      <c r="A781" s="113" t="s">
        <v>155</v>
      </c>
      <c r="B781" s="44" t="s">
        <v>156</v>
      </c>
      <c r="C781" s="48" t="s">
        <v>157</v>
      </c>
      <c r="D781" s="48">
        <v>869</v>
      </c>
      <c r="E781" s="48" t="s">
        <v>151</v>
      </c>
      <c r="F781" s="412"/>
      <c r="G781" s="70"/>
    </row>
    <row r="782" spans="1:7" ht="15.75">
      <c r="A782" s="113" t="s">
        <v>155</v>
      </c>
      <c r="B782" s="44" t="s">
        <v>156</v>
      </c>
      <c r="C782" s="48" t="s">
        <v>157</v>
      </c>
      <c r="D782" s="48">
        <v>897</v>
      </c>
      <c r="E782" s="48">
        <v>250</v>
      </c>
      <c r="F782" s="374">
        <v>110</v>
      </c>
      <c r="G782" s="70"/>
    </row>
    <row r="783" spans="1:7" ht="15.75">
      <c r="A783" s="113" t="s">
        <v>155</v>
      </c>
      <c r="B783" s="44" t="s">
        <v>156</v>
      </c>
      <c r="C783" s="48" t="s">
        <v>157</v>
      </c>
      <c r="D783" s="48">
        <v>901</v>
      </c>
      <c r="E783" s="48">
        <v>630</v>
      </c>
      <c r="F783" s="413">
        <v>441</v>
      </c>
      <c r="G783" s="70"/>
    </row>
    <row r="784" spans="1:7" ht="15.75">
      <c r="A784" s="113" t="s">
        <v>155</v>
      </c>
      <c r="B784" s="44" t="s">
        <v>156</v>
      </c>
      <c r="C784" s="48" t="s">
        <v>157</v>
      </c>
      <c r="D784" s="48">
        <v>901</v>
      </c>
      <c r="E784" s="48" t="s">
        <v>175</v>
      </c>
      <c r="F784" s="414"/>
      <c r="G784" s="70"/>
    </row>
    <row r="785" spans="1:7" ht="15.75">
      <c r="A785" s="113" t="s">
        <v>155</v>
      </c>
      <c r="B785" s="44" t="s">
        <v>156</v>
      </c>
      <c r="C785" s="48" t="s">
        <v>157</v>
      </c>
      <c r="D785" s="48">
        <v>903</v>
      </c>
      <c r="E785" s="48">
        <v>630</v>
      </c>
      <c r="F785" s="412">
        <v>630</v>
      </c>
      <c r="G785" s="70"/>
    </row>
    <row r="786" spans="1:7" ht="15.75">
      <c r="A786" s="113" t="s">
        <v>155</v>
      </c>
      <c r="B786" s="44" t="s">
        <v>156</v>
      </c>
      <c r="C786" s="48" t="s">
        <v>157</v>
      </c>
      <c r="D786" s="48">
        <v>903</v>
      </c>
      <c r="E786" s="48" t="s">
        <v>175</v>
      </c>
      <c r="F786" s="412"/>
      <c r="G786" s="70"/>
    </row>
    <row r="787" spans="1:7" ht="15.75">
      <c r="A787" s="113" t="s">
        <v>155</v>
      </c>
      <c r="B787" s="44" t="s">
        <v>156</v>
      </c>
      <c r="C787" s="48" t="s">
        <v>157</v>
      </c>
      <c r="D787" s="48">
        <v>904</v>
      </c>
      <c r="E787" s="48">
        <v>630</v>
      </c>
      <c r="F787" s="412">
        <v>340</v>
      </c>
      <c r="G787" s="70"/>
    </row>
    <row r="788" spans="1:7" ht="15.75">
      <c r="A788" s="113" t="s">
        <v>155</v>
      </c>
      <c r="B788" s="44" t="s">
        <v>156</v>
      </c>
      <c r="C788" s="48" t="s">
        <v>157</v>
      </c>
      <c r="D788" s="48">
        <v>904</v>
      </c>
      <c r="E788" s="48" t="s">
        <v>175</v>
      </c>
      <c r="F788" s="412"/>
      <c r="G788" s="70"/>
    </row>
    <row r="789" spans="1:7" ht="15.75">
      <c r="A789" s="113" t="s">
        <v>155</v>
      </c>
      <c r="B789" s="44" t="s">
        <v>156</v>
      </c>
      <c r="C789" s="48" t="s">
        <v>157</v>
      </c>
      <c r="D789" s="48">
        <v>905</v>
      </c>
      <c r="E789" s="48">
        <v>630</v>
      </c>
      <c r="F789" s="412">
        <v>170</v>
      </c>
      <c r="G789" s="70"/>
    </row>
    <row r="790" spans="1:7" ht="15.75">
      <c r="A790" s="113" t="s">
        <v>155</v>
      </c>
      <c r="B790" s="44" t="s">
        <v>156</v>
      </c>
      <c r="C790" s="48" t="s">
        <v>157</v>
      </c>
      <c r="D790" s="48">
        <v>905</v>
      </c>
      <c r="E790" s="48" t="s">
        <v>175</v>
      </c>
      <c r="F790" s="412"/>
      <c r="G790" s="70"/>
    </row>
    <row r="791" spans="1:7" ht="15.75">
      <c r="A791" s="113" t="s">
        <v>155</v>
      </c>
      <c r="B791" s="44" t="s">
        <v>156</v>
      </c>
      <c r="C791" s="48" t="s">
        <v>157</v>
      </c>
      <c r="D791" s="48">
        <v>906</v>
      </c>
      <c r="E791" s="48">
        <v>630</v>
      </c>
      <c r="F791" s="412">
        <v>340</v>
      </c>
      <c r="G791" s="70"/>
    </row>
    <row r="792" spans="1:7" ht="15.75">
      <c r="A792" s="113" t="s">
        <v>155</v>
      </c>
      <c r="B792" s="44" t="s">
        <v>156</v>
      </c>
      <c r="C792" s="48" t="s">
        <v>157</v>
      </c>
      <c r="D792" s="48">
        <v>906</v>
      </c>
      <c r="E792" s="48" t="s">
        <v>175</v>
      </c>
      <c r="F792" s="412"/>
      <c r="G792" s="70"/>
    </row>
    <row r="793" spans="1:7" ht="15.75">
      <c r="A793" s="113" t="s">
        <v>155</v>
      </c>
      <c r="B793" s="44" t="s">
        <v>156</v>
      </c>
      <c r="C793" s="48" t="s">
        <v>157</v>
      </c>
      <c r="D793" s="48">
        <v>916</v>
      </c>
      <c r="E793" s="48">
        <v>250</v>
      </c>
      <c r="F793" s="374">
        <v>138</v>
      </c>
      <c r="G793" s="70"/>
    </row>
    <row r="794" spans="1:7" ht="15.75">
      <c r="A794" s="113" t="s">
        <v>155</v>
      </c>
      <c r="B794" s="44" t="s">
        <v>156</v>
      </c>
      <c r="C794" s="48" t="s">
        <v>157</v>
      </c>
      <c r="D794" s="48">
        <v>928</v>
      </c>
      <c r="E794" s="48">
        <v>630</v>
      </c>
      <c r="F794" s="412">
        <v>233</v>
      </c>
      <c r="G794" s="70"/>
    </row>
    <row r="795" spans="1:7" ht="15.75">
      <c r="A795" s="113" t="s">
        <v>155</v>
      </c>
      <c r="B795" s="44" t="s">
        <v>156</v>
      </c>
      <c r="C795" s="48" t="s">
        <v>157</v>
      </c>
      <c r="D795" s="48">
        <v>928</v>
      </c>
      <c r="E795" s="48" t="s">
        <v>175</v>
      </c>
      <c r="F795" s="412"/>
      <c r="G795" s="70"/>
    </row>
    <row r="796" spans="1:7" ht="15.75">
      <c r="A796" s="113" t="s">
        <v>155</v>
      </c>
      <c r="B796" s="44" t="s">
        <v>156</v>
      </c>
      <c r="C796" s="48" t="s">
        <v>157</v>
      </c>
      <c r="D796" s="48">
        <v>930</v>
      </c>
      <c r="E796" s="48">
        <v>160</v>
      </c>
      <c r="F796" s="374">
        <v>120</v>
      </c>
      <c r="G796" s="70"/>
    </row>
    <row r="797" spans="1:7" ht="15.75">
      <c r="A797" s="113" t="s">
        <v>155</v>
      </c>
      <c r="B797" s="44" t="s">
        <v>156</v>
      </c>
      <c r="C797" s="48" t="s">
        <v>157</v>
      </c>
      <c r="D797" s="82">
        <v>938</v>
      </c>
      <c r="E797" s="48">
        <v>250</v>
      </c>
      <c r="F797" s="375">
        <v>125</v>
      </c>
      <c r="G797" s="70"/>
    </row>
    <row r="798" spans="1:7" ht="15.75">
      <c r="A798" s="113" t="s">
        <v>155</v>
      </c>
      <c r="B798" s="44" t="s">
        <v>156</v>
      </c>
      <c r="C798" s="48" t="s">
        <v>157</v>
      </c>
      <c r="D798" s="82">
        <v>979</v>
      </c>
      <c r="E798" s="48">
        <v>250</v>
      </c>
      <c r="F798" s="375">
        <v>150</v>
      </c>
      <c r="G798" s="70"/>
    </row>
    <row r="799" spans="1:7" ht="15.75">
      <c r="A799" s="113" t="s">
        <v>155</v>
      </c>
      <c r="B799" s="44" t="s">
        <v>156</v>
      </c>
      <c r="C799" s="48" t="s">
        <v>157</v>
      </c>
      <c r="D799" s="83" t="s">
        <v>182</v>
      </c>
      <c r="E799" s="377">
        <v>1000</v>
      </c>
      <c r="F799" s="415">
        <v>960</v>
      </c>
      <c r="G799" s="70"/>
    </row>
    <row r="800" spans="1:7" ht="15.75">
      <c r="A800" s="113" t="s">
        <v>155</v>
      </c>
      <c r="B800" s="44" t="s">
        <v>156</v>
      </c>
      <c r="C800" s="48" t="s">
        <v>157</v>
      </c>
      <c r="D800" s="83" t="s">
        <v>182</v>
      </c>
      <c r="E800" s="377" t="s">
        <v>183</v>
      </c>
      <c r="F800" s="415"/>
      <c r="G800" s="70"/>
    </row>
    <row r="801" spans="1:7" ht="15.75">
      <c r="A801" s="113" t="s">
        <v>155</v>
      </c>
      <c r="B801" s="44" t="s">
        <v>156</v>
      </c>
      <c r="C801" s="48" t="s">
        <v>157</v>
      </c>
      <c r="D801" s="83" t="s">
        <v>184</v>
      </c>
      <c r="E801" s="377">
        <v>630</v>
      </c>
      <c r="F801" s="415">
        <v>573</v>
      </c>
      <c r="G801" s="70"/>
    </row>
    <row r="802" spans="1:7" ht="15.75">
      <c r="A802" s="113" t="s">
        <v>155</v>
      </c>
      <c r="B802" s="44" t="s">
        <v>156</v>
      </c>
      <c r="C802" s="48" t="s">
        <v>157</v>
      </c>
      <c r="D802" s="83" t="s">
        <v>184</v>
      </c>
      <c r="E802" s="377" t="s">
        <v>175</v>
      </c>
      <c r="F802" s="415"/>
      <c r="G802" s="70"/>
    </row>
    <row r="803" spans="1:7" ht="15.75">
      <c r="A803" s="123" t="s">
        <v>542</v>
      </c>
      <c r="B803" s="74" t="s">
        <v>543</v>
      </c>
      <c r="C803" s="78" t="s">
        <v>544</v>
      </c>
      <c r="D803" s="88">
        <v>1</v>
      </c>
      <c r="E803" s="88">
        <v>100</v>
      </c>
      <c r="F803" s="380">
        <v>98.62</v>
      </c>
      <c r="G803" s="70"/>
    </row>
    <row r="804" spans="1:7" ht="15.75">
      <c r="A804" s="123" t="s">
        <v>542</v>
      </c>
      <c r="B804" s="74" t="s">
        <v>543</v>
      </c>
      <c r="C804" s="78" t="s">
        <v>544</v>
      </c>
      <c r="D804" s="88">
        <v>3</v>
      </c>
      <c r="E804" s="88">
        <v>160</v>
      </c>
      <c r="F804" s="381">
        <v>151.21</v>
      </c>
      <c r="G804" s="70"/>
    </row>
    <row r="805" spans="1:7" ht="15.75">
      <c r="A805" s="123" t="s">
        <v>542</v>
      </c>
      <c r="B805" s="74" t="s">
        <v>543</v>
      </c>
      <c r="C805" s="78" t="s">
        <v>544</v>
      </c>
      <c r="D805" s="88">
        <v>10</v>
      </c>
      <c r="E805" s="88">
        <v>100</v>
      </c>
      <c r="F805" s="381">
        <v>75.52</v>
      </c>
      <c r="G805" s="70"/>
    </row>
    <row r="806" spans="1:7" ht="15.75">
      <c r="A806" s="123" t="s">
        <v>542</v>
      </c>
      <c r="B806" s="74" t="s">
        <v>543</v>
      </c>
      <c r="C806" s="78" t="s">
        <v>544</v>
      </c>
      <c r="D806" s="88">
        <v>14</v>
      </c>
      <c r="E806" s="88">
        <v>160</v>
      </c>
      <c r="F806" s="381">
        <v>158.91999999999999</v>
      </c>
      <c r="G806" s="70"/>
    </row>
    <row r="807" spans="1:7" ht="15.75">
      <c r="A807" s="123" t="s">
        <v>542</v>
      </c>
      <c r="B807" s="74" t="s">
        <v>543</v>
      </c>
      <c r="C807" s="78" t="s">
        <v>544</v>
      </c>
      <c r="D807" s="88">
        <v>60</v>
      </c>
      <c r="E807" s="88">
        <v>160</v>
      </c>
      <c r="F807" s="381">
        <v>155.63</v>
      </c>
      <c r="G807" s="70"/>
    </row>
    <row r="808" spans="1:7" ht="15.75">
      <c r="A808" s="123" t="s">
        <v>542</v>
      </c>
      <c r="B808" s="74" t="s">
        <v>543</v>
      </c>
      <c r="C808" s="78" t="s">
        <v>544</v>
      </c>
      <c r="D808" s="88">
        <v>61</v>
      </c>
      <c r="E808" s="88">
        <v>100</v>
      </c>
      <c r="F808" s="381">
        <v>92.62</v>
      </c>
      <c r="G808" s="70"/>
    </row>
    <row r="809" spans="1:7" ht="15.75">
      <c r="A809" s="123" t="s">
        <v>542</v>
      </c>
      <c r="B809" s="74" t="s">
        <v>543</v>
      </c>
      <c r="C809" s="78" t="s">
        <v>544</v>
      </c>
      <c r="D809" s="88">
        <v>74</v>
      </c>
      <c r="E809" s="88">
        <v>250</v>
      </c>
      <c r="F809" s="381">
        <v>233</v>
      </c>
      <c r="G809" s="70"/>
    </row>
    <row r="810" spans="1:7" ht="15.75">
      <c r="A810" s="123" t="s">
        <v>542</v>
      </c>
      <c r="B810" s="74" t="s">
        <v>543</v>
      </c>
      <c r="C810" s="78" t="s">
        <v>544</v>
      </c>
      <c r="D810" s="88">
        <v>30</v>
      </c>
      <c r="E810" s="88">
        <v>250</v>
      </c>
      <c r="F810" s="381">
        <v>233.31</v>
      </c>
      <c r="G810" s="70"/>
    </row>
    <row r="811" spans="1:7" ht="15.75">
      <c r="A811" s="123" t="s">
        <v>545</v>
      </c>
      <c r="B811" s="74" t="s">
        <v>543</v>
      </c>
      <c r="C811" s="78" t="s">
        <v>544</v>
      </c>
      <c r="D811" s="88">
        <v>109</v>
      </c>
      <c r="E811" s="88">
        <v>160</v>
      </c>
      <c r="F811" s="381">
        <v>145.63</v>
      </c>
      <c r="G811" s="70"/>
    </row>
    <row r="812" spans="1:7" ht="15.75">
      <c r="A812" s="123" t="s">
        <v>545</v>
      </c>
      <c r="B812" s="74" t="s">
        <v>543</v>
      </c>
      <c r="C812" s="78" t="s">
        <v>544</v>
      </c>
      <c r="D812" s="88">
        <v>108</v>
      </c>
      <c r="E812" s="88">
        <v>160</v>
      </c>
      <c r="F812" s="381">
        <v>153.81</v>
      </c>
      <c r="G812" s="70"/>
    </row>
    <row r="813" spans="1:7" ht="15.75">
      <c r="A813" s="123" t="s">
        <v>545</v>
      </c>
      <c r="B813" s="74" t="s">
        <v>543</v>
      </c>
      <c r="C813" s="78" t="s">
        <v>544</v>
      </c>
      <c r="D813" s="88">
        <v>7</v>
      </c>
      <c r="E813" s="88">
        <v>160</v>
      </c>
      <c r="F813" s="381">
        <v>138.22999999999999</v>
      </c>
      <c r="G813" s="70"/>
    </row>
    <row r="814" spans="1:7" ht="15.75">
      <c r="A814" s="123" t="s">
        <v>545</v>
      </c>
      <c r="B814" s="74" t="s">
        <v>543</v>
      </c>
      <c r="C814" s="78" t="s">
        <v>544</v>
      </c>
      <c r="D814" s="88">
        <v>9</v>
      </c>
      <c r="E814" s="88">
        <v>250</v>
      </c>
      <c r="F814" s="381">
        <v>235.78</v>
      </c>
      <c r="G814" s="70"/>
    </row>
    <row r="815" spans="1:7" ht="15.75">
      <c r="A815" s="123" t="s">
        <v>545</v>
      </c>
      <c r="B815" s="74" t="s">
        <v>543</v>
      </c>
      <c r="C815" s="78" t="s">
        <v>544</v>
      </c>
      <c r="D815" s="88">
        <v>107</v>
      </c>
      <c r="E815" s="88">
        <v>63</v>
      </c>
      <c r="F815" s="381">
        <v>40.909999999999997</v>
      </c>
      <c r="G815" s="70"/>
    </row>
    <row r="816" spans="1:7" ht="15.75">
      <c r="A816" s="123" t="s">
        <v>545</v>
      </c>
      <c r="B816" s="74" t="s">
        <v>543</v>
      </c>
      <c r="C816" s="78" t="s">
        <v>544</v>
      </c>
      <c r="D816" s="88">
        <v>62</v>
      </c>
      <c r="E816" s="88">
        <v>400</v>
      </c>
      <c r="F816" s="381">
        <v>392.95</v>
      </c>
      <c r="G816" s="70"/>
    </row>
    <row r="817" spans="1:7" ht="15.75">
      <c r="A817" s="123" t="s">
        <v>546</v>
      </c>
      <c r="B817" s="74" t="s">
        <v>543</v>
      </c>
      <c r="C817" s="78" t="s">
        <v>544</v>
      </c>
      <c r="D817" s="88">
        <v>54</v>
      </c>
      <c r="E817" s="88">
        <v>25</v>
      </c>
      <c r="F817" s="381">
        <v>11.11</v>
      </c>
      <c r="G817" s="70"/>
    </row>
    <row r="818" spans="1:7" ht="15.75">
      <c r="A818" s="123" t="s">
        <v>542</v>
      </c>
      <c r="B818" s="74" t="s">
        <v>543</v>
      </c>
      <c r="C818" s="78" t="s">
        <v>544</v>
      </c>
      <c r="D818" s="88">
        <v>105</v>
      </c>
      <c r="E818" s="88">
        <v>25</v>
      </c>
      <c r="F818" s="381">
        <v>0</v>
      </c>
      <c r="G818" s="70"/>
    </row>
    <row r="819" spans="1:7" ht="15.75">
      <c r="A819" s="123" t="s">
        <v>547</v>
      </c>
      <c r="B819" s="74" t="s">
        <v>543</v>
      </c>
      <c r="C819" s="78" t="s">
        <v>544</v>
      </c>
      <c r="D819" s="88">
        <v>16</v>
      </c>
      <c r="E819" s="88">
        <v>160</v>
      </c>
      <c r="F819" s="381">
        <v>154.55000000000001</v>
      </c>
      <c r="G819" s="70"/>
    </row>
    <row r="820" spans="1:7" ht="15.75">
      <c r="A820" s="123" t="s">
        <v>548</v>
      </c>
      <c r="B820" s="74" t="s">
        <v>543</v>
      </c>
      <c r="C820" s="78" t="s">
        <v>544</v>
      </c>
      <c r="D820" s="88">
        <v>19</v>
      </c>
      <c r="E820" s="88">
        <v>100</v>
      </c>
      <c r="F820" s="381">
        <v>85.72</v>
      </c>
      <c r="G820" s="70"/>
    </row>
    <row r="821" spans="1:7" ht="15.75">
      <c r="A821" s="123" t="s">
        <v>547</v>
      </c>
      <c r="B821" s="74" t="s">
        <v>543</v>
      </c>
      <c r="C821" s="78" t="s">
        <v>544</v>
      </c>
      <c r="D821" s="88">
        <v>23</v>
      </c>
      <c r="E821" s="88">
        <v>63</v>
      </c>
      <c r="F821" s="381">
        <v>43</v>
      </c>
      <c r="G821" s="70"/>
    </row>
    <row r="822" spans="1:7" ht="15.75">
      <c r="A822" s="123" t="s">
        <v>548</v>
      </c>
      <c r="B822" s="74" t="s">
        <v>543</v>
      </c>
      <c r="C822" s="78" t="s">
        <v>544</v>
      </c>
      <c r="D822" s="88">
        <v>21</v>
      </c>
      <c r="E822" s="88">
        <v>160</v>
      </c>
      <c r="F822" s="381">
        <v>151.04</v>
      </c>
      <c r="G822" s="70"/>
    </row>
    <row r="823" spans="1:7" ht="15.75">
      <c r="A823" s="123" t="s">
        <v>542</v>
      </c>
      <c r="B823" s="74" t="s">
        <v>543</v>
      </c>
      <c r="C823" s="78" t="s">
        <v>544</v>
      </c>
      <c r="D823" s="88">
        <v>28</v>
      </c>
      <c r="E823" s="88">
        <v>100</v>
      </c>
      <c r="F823" s="381">
        <v>85.66</v>
      </c>
      <c r="G823" s="70"/>
    </row>
    <row r="824" spans="1:7" ht="15.75">
      <c r="A824" s="123" t="s">
        <v>542</v>
      </c>
      <c r="B824" s="74" t="s">
        <v>543</v>
      </c>
      <c r="C824" s="78" t="s">
        <v>544</v>
      </c>
      <c r="D824" s="88">
        <v>31</v>
      </c>
      <c r="E824" s="88">
        <v>100</v>
      </c>
      <c r="F824" s="381">
        <v>97.38</v>
      </c>
      <c r="G824" s="70"/>
    </row>
    <row r="825" spans="1:7" ht="15.75">
      <c r="A825" s="123" t="s">
        <v>542</v>
      </c>
      <c r="B825" s="74" t="s">
        <v>543</v>
      </c>
      <c r="C825" s="78" t="s">
        <v>544</v>
      </c>
      <c r="D825" s="88">
        <v>32</v>
      </c>
      <c r="E825" s="88">
        <v>160</v>
      </c>
      <c r="F825" s="381">
        <v>148.18</v>
      </c>
      <c r="G825" s="70"/>
    </row>
    <row r="826" spans="1:7" ht="15.75">
      <c r="A826" s="123" t="s">
        <v>542</v>
      </c>
      <c r="B826" s="74" t="s">
        <v>543</v>
      </c>
      <c r="C826" s="78" t="s">
        <v>544</v>
      </c>
      <c r="D826" s="88">
        <v>33</v>
      </c>
      <c r="E826" s="88">
        <v>160</v>
      </c>
      <c r="F826" s="381">
        <v>130.35</v>
      </c>
      <c r="G826" s="70"/>
    </row>
    <row r="827" spans="1:7" ht="15.75">
      <c r="A827" s="123" t="s">
        <v>542</v>
      </c>
      <c r="B827" s="74" t="s">
        <v>543</v>
      </c>
      <c r="C827" s="78" t="s">
        <v>544</v>
      </c>
      <c r="D827" s="88">
        <v>34</v>
      </c>
      <c r="E827" s="88">
        <v>160</v>
      </c>
      <c r="F827" s="381">
        <v>152.55000000000001</v>
      </c>
      <c r="G827" s="70"/>
    </row>
    <row r="828" spans="1:7" ht="15.75">
      <c r="A828" s="123" t="s">
        <v>542</v>
      </c>
      <c r="B828" s="74" t="s">
        <v>543</v>
      </c>
      <c r="C828" s="78" t="s">
        <v>544</v>
      </c>
      <c r="D828" s="88">
        <v>35</v>
      </c>
      <c r="E828" s="88">
        <v>160</v>
      </c>
      <c r="F828" s="381">
        <v>151.52000000000001</v>
      </c>
      <c r="G828" s="70"/>
    </row>
    <row r="829" spans="1:7" ht="15.75">
      <c r="A829" s="123" t="s">
        <v>542</v>
      </c>
      <c r="B829" s="74" t="s">
        <v>543</v>
      </c>
      <c r="C829" s="78" t="s">
        <v>544</v>
      </c>
      <c r="D829" s="88">
        <v>36</v>
      </c>
      <c r="E829" s="88">
        <v>160</v>
      </c>
      <c r="F829" s="381">
        <v>151.30000000000001</v>
      </c>
      <c r="G829" s="70"/>
    </row>
    <row r="830" spans="1:7" ht="15.75">
      <c r="A830" s="123" t="s">
        <v>542</v>
      </c>
      <c r="B830" s="74" t="s">
        <v>543</v>
      </c>
      <c r="C830" s="78" t="s">
        <v>544</v>
      </c>
      <c r="D830" s="88">
        <v>37</v>
      </c>
      <c r="E830" s="88">
        <v>160</v>
      </c>
      <c r="F830" s="381">
        <v>120</v>
      </c>
      <c r="G830" s="70"/>
    </row>
    <row r="831" spans="1:7" ht="15.75">
      <c r="A831" s="123" t="s">
        <v>542</v>
      </c>
      <c r="B831" s="74" t="s">
        <v>543</v>
      </c>
      <c r="C831" s="78" t="s">
        <v>544</v>
      </c>
      <c r="D831" s="88">
        <v>38</v>
      </c>
      <c r="E831" s="88">
        <v>400</v>
      </c>
      <c r="F831" s="381">
        <v>382.82</v>
      </c>
      <c r="G831" s="70"/>
    </row>
    <row r="832" spans="1:7" ht="15.75">
      <c r="A832" s="123" t="s">
        <v>542</v>
      </c>
      <c r="B832" s="74" t="s">
        <v>543</v>
      </c>
      <c r="C832" s="78" t="s">
        <v>544</v>
      </c>
      <c r="D832" s="88">
        <v>39</v>
      </c>
      <c r="E832" s="88">
        <v>160</v>
      </c>
      <c r="F832" s="381">
        <v>133.85</v>
      </c>
      <c r="G832" s="70"/>
    </row>
    <row r="833" spans="1:7" ht="15.75">
      <c r="A833" s="123" t="s">
        <v>542</v>
      </c>
      <c r="B833" s="74" t="s">
        <v>543</v>
      </c>
      <c r="C833" s="78" t="s">
        <v>544</v>
      </c>
      <c r="D833" s="88">
        <v>41</v>
      </c>
      <c r="E833" s="88">
        <v>160</v>
      </c>
      <c r="F833" s="381">
        <v>138.31</v>
      </c>
      <c r="G833" s="70"/>
    </row>
    <row r="834" spans="1:7" ht="15.75">
      <c r="A834" s="123" t="s">
        <v>542</v>
      </c>
      <c r="B834" s="74" t="s">
        <v>543</v>
      </c>
      <c r="C834" s="78" t="s">
        <v>544</v>
      </c>
      <c r="D834" s="88">
        <v>44</v>
      </c>
      <c r="E834" s="88">
        <v>400</v>
      </c>
      <c r="F834" s="381">
        <v>382.5</v>
      </c>
      <c r="G834" s="70"/>
    </row>
    <row r="835" spans="1:7" ht="15.75">
      <c r="A835" s="123" t="s">
        <v>542</v>
      </c>
      <c r="B835" s="74" t="s">
        <v>543</v>
      </c>
      <c r="C835" s="78" t="s">
        <v>544</v>
      </c>
      <c r="D835" s="88">
        <v>45</v>
      </c>
      <c r="E835" s="88">
        <v>400</v>
      </c>
      <c r="F835" s="381">
        <v>380.95</v>
      </c>
      <c r="G835" s="70"/>
    </row>
    <row r="836" spans="1:7" ht="15.75">
      <c r="A836" s="123" t="s">
        <v>542</v>
      </c>
      <c r="B836" s="74" t="s">
        <v>543</v>
      </c>
      <c r="C836" s="78" t="s">
        <v>544</v>
      </c>
      <c r="D836" s="88">
        <v>46</v>
      </c>
      <c r="E836" s="88">
        <v>250</v>
      </c>
      <c r="F836" s="381">
        <v>229.03</v>
      </c>
      <c r="G836" s="70"/>
    </row>
    <row r="837" spans="1:7" ht="15.75">
      <c r="A837" s="123" t="s">
        <v>542</v>
      </c>
      <c r="B837" s="74" t="s">
        <v>543</v>
      </c>
      <c r="C837" s="78" t="s">
        <v>544</v>
      </c>
      <c r="D837" s="88">
        <v>47</v>
      </c>
      <c r="E837" s="88">
        <v>250</v>
      </c>
      <c r="F837" s="381">
        <v>237.33</v>
      </c>
      <c r="G837" s="70"/>
    </row>
    <row r="838" spans="1:7" ht="15.75">
      <c r="A838" s="123" t="s">
        <v>542</v>
      </c>
      <c r="B838" s="74" t="s">
        <v>543</v>
      </c>
      <c r="C838" s="78" t="s">
        <v>544</v>
      </c>
      <c r="D838" s="88">
        <v>50</v>
      </c>
      <c r="E838" s="88">
        <v>100</v>
      </c>
      <c r="F838" s="381">
        <v>93.38</v>
      </c>
      <c r="G838" s="70"/>
    </row>
    <row r="839" spans="1:7" ht="15.75">
      <c r="A839" s="123" t="s">
        <v>542</v>
      </c>
      <c r="B839" s="74" t="s">
        <v>543</v>
      </c>
      <c r="C839" s="78" t="s">
        <v>544</v>
      </c>
      <c r="D839" s="88">
        <v>110</v>
      </c>
      <c r="E839" s="88">
        <v>160</v>
      </c>
      <c r="F839" s="381">
        <v>134.94</v>
      </c>
      <c r="G839" s="70"/>
    </row>
    <row r="840" spans="1:7" ht="15.75">
      <c r="A840" s="123" t="s">
        <v>542</v>
      </c>
      <c r="B840" s="74" t="s">
        <v>543</v>
      </c>
      <c r="C840" s="78" t="s">
        <v>544</v>
      </c>
      <c r="D840" s="88">
        <v>77</v>
      </c>
      <c r="E840" s="88">
        <v>160</v>
      </c>
      <c r="F840" s="381">
        <v>134.63</v>
      </c>
      <c r="G840" s="70"/>
    </row>
    <row r="841" spans="1:7" ht="15.75">
      <c r="A841" s="123" t="s">
        <v>542</v>
      </c>
      <c r="B841" s="74" t="s">
        <v>543</v>
      </c>
      <c r="C841" s="78" t="s">
        <v>544</v>
      </c>
      <c r="D841" s="88">
        <v>81</v>
      </c>
      <c r="E841" s="88">
        <v>160</v>
      </c>
      <c r="F841" s="381">
        <v>146.84</v>
      </c>
      <c r="G841" s="70"/>
    </row>
    <row r="842" spans="1:7" ht="15.75">
      <c r="A842" s="123" t="s">
        <v>542</v>
      </c>
      <c r="B842" s="74" t="s">
        <v>543</v>
      </c>
      <c r="C842" s="78" t="s">
        <v>544</v>
      </c>
      <c r="D842" s="88">
        <v>89</v>
      </c>
      <c r="E842" s="88">
        <v>400</v>
      </c>
      <c r="F842" s="381">
        <v>394.21</v>
      </c>
      <c r="G842" s="70"/>
    </row>
    <row r="843" spans="1:7" ht="15.75">
      <c r="A843" s="123" t="s">
        <v>542</v>
      </c>
      <c r="B843" s="74" t="s">
        <v>543</v>
      </c>
      <c r="C843" s="78" t="s">
        <v>544</v>
      </c>
      <c r="D843" s="88">
        <v>100</v>
      </c>
      <c r="E843" s="88">
        <v>100</v>
      </c>
      <c r="F843" s="381">
        <v>76</v>
      </c>
      <c r="G843" s="70"/>
    </row>
    <row r="844" spans="1:7" ht="15.75">
      <c r="A844" s="123" t="s">
        <v>542</v>
      </c>
      <c r="B844" s="74" t="s">
        <v>543</v>
      </c>
      <c r="C844" s="78" t="s">
        <v>544</v>
      </c>
      <c r="D844" s="88">
        <v>103</v>
      </c>
      <c r="E844" s="88">
        <v>160</v>
      </c>
      <c r="F844" s="381">
        <v>148.79</v>
      </c>
      <c r="G844" s="70"/>
    </row>
    <row r="845" spans="1:7" ht="15.75">
      <c r="A845" s="123" t="s">
        <v>542</v>
      </c>
      <c r="B845" s="74" t="s">
        <v>543</v>
      </c>
      <c r="C845" s="78" t="s">
        <v>544</v>
      </c>
      <c r="D845" s="88">
        <v>26</v>
      </c>
      <c r="E845" s="88">
        <v>250</v>
      </c>
      <c r="F845" s="381">
        <v>234.08</v>
      </c>
      <c r="G845" s="70"/>
    </row>
    <row r="846" spans="1:7" ht="15.75">
      <c r="A846" s="123" t="s">
        <v>542</v>
      </c>
      <c r="B846" s="74" t="s">
        <v>543</v>
      </c>
      <c r="C846" s="78" t="s">
        <v>544</v>
      </c>
      <c r="D846" s="88">
        <v>53</v>
      </c>
      <c r="E846" s="88">
        <v>160</v>
      </c>
      <c r="F846" s="381">
        <v>155.32</v>
      </c>
      <c r="G846" s="70"/>
    </row>
    <row r="847" spans="1:7" ht="15.75">
      <c r="A847" s="123" t="s">
        <v>549</v>
      </c>
      <c r="B847" s="74" t="s">
        <v>543</v>
      </c>
      <c r="C847" s="78" t="s">
        <v>544</v>
      </c>
      <c r="D847" s="88">
        <v>17</v>
      </c>
      <c r="E847" s="88">
        <v>250</v>
      </c>
      <c r="F847" s="381">
        <v>240.72</v>
      </c>
      <c r="G847" s="70"/>
    </row>
    <row r="848" spans="1:7" ht="15.75">
      <c r="A848" s="123" t="s">
        <v>550</v>
      </c>
      <c r="B848" s="74" t="s">
        <v>543</v>
      </c>
      <c r="C848" s="78" t="s">
        <v>544</v>
      </c>
      <c r="D848" s="88">
        <v>29</v>
      </c>
      <c r="E848" s="88">
        <v>100</v>
      </c>
      <c r="F848" s="381">
        <v>88.14</v>
      </c>
      <c r="G848" s="70"/>
    </row>
    <row r="849" spans="1:7" ht="15.75">
      <c r="A849" s="123" t="s">
        <v>551</v>
      </c>
      <c r="B849" s="74" t="s">
        <v>543</v>
      </c>
      <c r="C849" s="78" t="s">
        <v>544</v>
      </c>
      <c r="D849" s="88">
        <v>111</v>
      </c>
      <c r="E849" s="88">
        <v>63</v>
      </c>
      <c r="F849" s="381">
        <v>23.99</v>
      </c>
      <c r="G849" s="70"/>
    </row>
    <row r="850" spans="1:7" ht="15.75">
      <c r="A850" s="123" t="s">
        <v>550</v>
      </c>
      <c r="B850" s="74" t="s">
        <v>543</v>
      </c>
      <c r="C850" s="78" t="s">
        <v>544</v>
      </c>
      <c r="D850" s="88">
        <v>112</v>
      </c>
      <c r="E850" s="88">
        <v>100</v>
      </c>
      <c r="F850" s="381">
        <v>81.099999999999994</v>
      </c>
      <c r="G850" s="70"/>
    </row>
    <row r="851" spans="1:7" ht="15.75">
      <c r="A851" s="123" t="s">
        <v>549</v>
      </c>
      <c r="B851" s="74" t="s">
        <v>543</v>
      </c>
      <c r="C851" s="78" t="s">
        <v>544</v>
      </c>
      <c r="D851" s="88">
        <v>113</v>
      </c>
      <c r="E851" s="88">
        <v>100</v>
      </c>
      <c r="F851" s="381">
        <v>98.97</v>
      </c>
      <c r="G851" s="70"/>
    </row>
    <row r="852" spans="1:7" ht="15.75">
      <c r="A852" s="123" t="s">
        <v>549</v>
      </c>
      <c r="B852" s="74" t="s">
        <v>543</v>
      </c>
      <c r="C852" s="78" t="s">
        <v>544</v>
      </c>
      <c r="D852" s="88">
        <v>114</v>
      </c>
      <c r="E852" s="88">
        <v>160</v>
      </c>
      <c r="F852" s="381">
        <v>152.86000000000001</v>
      </c>
      <c r="G852" s="70"/>
    </row>
    <row r="853" spans="1:7" ht="15.75">
      <c r="A853" s="123" t="s">
        <v>549</v>
      </c>
      <c r="B853" s="74" t="s">
        <v>543</v>
      </c>
      <c r="C853" s="78" t="s">
        <v>544</v>
      </c>
      <c r="D853" s="88">
        <v>116</v>
      </c>
      <c r="E853" s="88">
        <v>160</v>
      </c>
      <c r="F853" s="381">
        <v>145.31</v>
      </c>
      <c r="G853" s="70"/>
    </row>
    <row r="854" spans="1:7" ht="15.75">
      <c r="A854" s="123" t="s">
        <v>549</v>
      </c>
      <c r="B854" s="74" t="s">
        <v>543</v>
      </c>
      <c r="C854" s="78" t="s">
        <v>544</v>
      </c>
      <c r="D854" s="88">
        <v>117</v>
      </c>
      <c r="E854" s="88">
        <v>160</v>
      </c>
      <c r="F854" s="381">
        <v>150.74</v>
      </c>
      <c r="G854" s="70"/>
    </row>
    <row r="855" spans="1:7" ht="15.75">
      <c r="A855" s="123" t="s">
        <v>549</v>
      </c>
      <c r="B855" s="74" t="s">
        <v>543</v>
      </c>
      <c r="C855" s="78" t="s">
        <v>544</v>
      </c>
      <c r="D855" s="88">
        <v>118</v>
      </c>
      <c r="E855" s="88">
        <v>250</v>
      </c>
      <c r="F855" s="381">
        <v>239.47</v>
      </c>
      <c r="G855" s="70"/>
    </row>
    <row r="856" spans="1:7" ht="15.75">
      <c r="A856" s="123" t="s">
        <v>549</v>
      </c>
      <c r="B856" s="74" t="s">
        <v>543</v>
      </c>
      <c r="C856" s="78" t="s">
        <v>544</v>
      </c>
      <c r="D856" s="88">
        <v>119</v>
      </c>
      <c r="E856" s="88">
        <v>160</v>
      </c>
      <c r="F856" s="381">
        <v>145.41</v>
      </c>
      <c r="G856" s="70"/>
    </row>
    <row r="857" spans="1:7" ht="15.75">
      <c r="A857" s="123" t="s">
        <v>552</v>
      </c>
      <c r="B857" s="74" t="s">
        <v>543</v>
      </c>
      <c r="C857" s="78" t="s">
        <v>544</v>
      </c>
      <c r="D857" s="88">
        <v>120</v>
      </c>
      <c r="E857" s="88">
        <v>100</v>
      </c>
      <c r="F857" s="381">
        <v>86.07</v>
      </c>
      <c r="G857" s="70"/>
    </row>
    <row r="858" spans="1:7" ht="15.75">
      <c r="A858" s="123" t="s">
        <v>542</v>
      </c>
      <c r="B858" s="74" t="s">
        <v>543</v>
      </c>
      <c r="C858" s="78" t="s">
        <v>544</v>
      </c>
      <c r="D858" s="88">
        <v>4</v>
      </c>
      <c r="E858" s="88">
        <v>63</v>
      </c>
      <c r="F858" s="381">
        <v>62.23</v>
      </c>
      <c r="G858" s="70"/>
    </row>
    <row r="859" spans="1:7" ht="15.75">
      <c r="A859" s="123" t="s">
        <v>542</v>
      </c>
      <c r="B859" s="74" t="s">
        <v>543</v>
      </c>
      <c r="C859" s="78" t="s">
        <v>544</v>
      </c>
      <c r="D859" s="88">
        <v>20</v>
      </c>
      <c r="E859" s="88">
        <v>400</v>
      </c>
      <c r="F859" s="381">
        <v>385.43</v>
      </c>
      <c r="G859" s="70"/>
    </row>
    <row r="860" spans="1:7" ht="15.75">
      <c r="A860" s="123" t="s">
        <v>542</v>
      </c>
      <c r="B860" s="74" t="s">
        <v>543</v>
      </c>
      <c r="C860" s="78" t="s">
        <v>544</v>
      </c>
      <c r="D860" s="88">
        <v>24</v>
      </c>
      <c r="E860" s="88">
        <v>250</v>
      </c>
      <c r="F860" s="381">
        <v>221.78</v>
      </c>
      <c r="G860" s="70"/>
    </row>
    <row r="861" spans="1:7" ht="15.75">
      <c r="A861" s="123" t="s">
        <v>542</v>
      </c>
      <c r="B861" s="74" t="s">
        <v>543</v>
      </c>
      <c r="C861" s="78" t="s">
        <v>544</v>
      </c>
      <c r="D861" s="88">
        <v>42</v>
      </c>
      <c r="E861" s="88">
        <v>400</v>
      </c>
      <c r="F861" s="381">
        <v>394.22</v>
      </c>
      <c r="G861" s="70"/>
    </row>
    <row r="862" spans="1:7" ht="15.75">
      <c r="A862" s="123" t="s">
        <v>542</v>
      </c>
      <c r="B862" s="74" t="s">
        <v>543</v>
      </c>
      <c r="C862" s="78" t="s">
        <v>544</v>
      </c>
      <c r="D862" s="88">
        <v>43</v>
      </c>
      <c r="E862" s="88">
        <v>160</v>
      </c>
      <c r="F862" s="381">
        <v>130.47999999999999</v>
      </c>
      <c r="G862" s="70"/>
    </row>
    <row r="863" spans="1:7" ht="15.75">
      <c r="A863" s="123" t="s">
        <v>542</v>
      </c>
      <c r="B863" s="74" t="s">
        <v>543</v>
      </c>
      <c r="C863" s="78" t="s">
        <v>544</v>
      </c>
      <c r="D863" s="88">
        <v>106</v>
      </c>
      <c r="E863" s="88">
        <v>160</v>
      </c>
      <c r="F863" s="381">
        <v>145.44999999999999</v>
      </c>
      <c r="G863" s="70"/>
    </row>
    <row r="864" spans="1:7" ht="15.75">
      <c r="A864" s="123" t="s">
        <v>542</v>
      </c>
      <c r="B864" s="74" t="s">
        <v>543</v>
      </c>
      <c r="C864" s="78" t="s">
        <v>544</v>
      </c>
      <c r="D864" s="88">
        <v>67</v>
      </c>
      <c r="E864" s="88">
        <v>400</v>
      </c>
      <c r="F864" s="381">
        <v>387</v>
      </c>
      <c r="G864" s="70"/>
    </row>
    <row r="865" spans="1:7" ht="15.75">
      <c r="A865" s="123" t="s">
        <v>542</v>
      </c>
      <c r="B865" s="74" t="s">
        <v>543</v>
      </c>
      <c r="C865" s="78" t="s">
        <v>544</v>
      </c>
      <c r="D865" s="88">
        <v>68</v>
      </c>
      <c r="E865" s="88">
        <v>160</v>
      </c>
      <c r="F865" s="381">
        <v>149.47999999999999</v>
      </c>
      <c r="G865" s="70"/>
    </row>
    <row r="866" spans="1:7" ht="15.75">
      <c r="A866" s="123" t="s">
        <v>542</v>
      </c>
      <c r="B866" s="74" t="s">
        <v>543</v>
      </c>
      <c r="C866" s="78" t="s">
        <v>544</v>
      </c>
      <c r="D866" s="88">
        <v>69</v>
      </c>
      <c r="E866" s="88">
        <v>250</v>
      </c>
      <c r="F866" s="381">
        <v>221.75</v>
      </c>
      <c r="G866" s="70"/>
    </row>
    <row r="867" spans="1:7" ht="15.75">
      <c r="A867" s="123" t="s">
        <v>542</v>
      </c>
      <c r="B867" s="74" t="s">
        <v>543</v>
      </c>
      <c r="C867" s="78" t="s">
        <v>544</v>
      </c>
      <c r="D867" s="88">
        <v>70</v>
      </c>
      <c r="E867" s="88">
        <v>250</v>
      </c>
      <c r="F867" s="381">
        <v>238.36</v>
      </c>
      <c r="G867" s="70"/>
    </row>
    <row r="868" spans="1:7" ht="15.75">
      <c r="A868" s="123" t="s">
        <v>542</v>
      </c>
      <c r="B868" s="74" t="s">
        <v>543</v>
      </c>
      <c r="C868" s="78" t="s">
        <v>544</v>
      </c>
      <c r="D868" s="88">
        <v>71</v>
      </c>
      <c r="E868" s="88">
        <v>100</v>
      </c>
      <c r="F868" s="381">
        <v>89.24</v>
      </c>
      <c r="G868" s="70"/>
    </row>
    <row r="869" spans="1:7" ht="15.75">
      <c r="A869" s="123" t="s">
        <v>542</v>
      </c>
      <c r="B869" s="74" t="s">
        <v>543</v>
      </c>
      <c r="C869" s="78" t="s">
        <v>544</v>
      </c>
      <c r="D869" s="88">
        <v>72</v>
      </c>
      <c r="E869" s="88">
        <v>160</v>
      </c>
      <c r="F869" s="381">
        <v>149.22</v>
      </c>
      <c r="G869" s="70"/>
    </row>
    <row r="870" spans="1:7" ht="15.75">
      <c r="A870" s="123" t="s">
        <v>542</v>
      </c>
      <c r="B870" s="74" t="s">
        <v>543</v>
      </c>
      <c r="C870" s="78" t="s">
        <v>544</v>
      </c>
      <c r="D870" s="88">
        <v>75</v>
      </c>
      <c r="E870" s="88">
        <v>250</v>
      </c>
      <c r="F870" s="381">
        <v>242.97</v>
      </c>
      <c r="G870" s="70"/>
    </row>
    <row r="871" spans="1:7" ht="15.75">
      <c r="A871" s="123" t="s">
        <v>542</v>
      </c>
      <c r="B871" s="74" t="s">
        <v>543</v>
      </c>
      <c r="C871" s="78" t="s">
        <v>544</v>
      </c>
      <c r="D871" s="88">
        <v>76</v>
      </c>
      <c r="E871" s="88">
        <v>100</v>
      </c>
      <c r="F871" s="381">
        <v>66.760000000000005</v>
      </c>
      <c r="G871" s="70"/>
    </row>
    <row r="872" spans="1:7" ht="15.75">
      <c r="A872" s="123" t="s">
        <v>542</v>
      </c>
      <c r="B872" s="74" t="s">
        <v>543</v>
      </c>
      <c r="C872" s="78" t="s">
        <v>544</v>
      </c>
      <c r="D872" s="88">
        <v>87</v>
      </c>
      <c r="E872" s="88">
        <v>160</v>
      </c>
      <c r="F872" s="381">
        <v>151.56</v>
      </c>
      <c r="G872" s="70"/>
    </row>
    <row r="873" spans="1:7" ht="15.75">
      <c r="A873" s="123" t="s">
        <v>542</v>
      </c>
      <c r="B873" s="74" t="s">
        <v>543</v>
      </c>
      <c r="C873" s="78" t="s">
        <v>544</v>
      </c>
      <c r="D873" s="88">
        <v>88</v>
      </c>
      <c r="E873" s="88">
        <v>100</v>
      </c>
      <c r="F873" s="381">
        <v>55</v>
      </c>
      <c r="G873" s="70"/>
    </row>
    <row r="874" spans="1:7" ht="15.75">
      <c r="A874" s="123" t="s">
        <v>542</v>
      </c>
      <c r="B874" s="74" t="s">
        <v>543</v>
      </c>
      <c r="C874" s="78" t="s">
        <v>544</v>
      </c>
      <c r="D874" s="88">
        <v>95</v>
      </c>
      <c r="E874" s="88">
        <v>400</v>
      </c>
      <c r="F874" s="381">
        <v>397.19</v>
      </c>
      <c r="G874" s="70"/>
    </row>
    <row r="875" spans="1:7" ht="15.75">
      <c r="A875" s="123" t="s">
        <v>542</v>
      </c>
      <c r="B875" s="74" t="s">
        <v>543</v>
      </c>
      <c r="C875" s="78" t="s">
        <v>544</v>
      </c>
      <c r="D875" s="88">
        <v>96</v>
      </c>
      <c r="E875" s="88">
        <v>160</v>
      </c>
      <c r="F875" s="381">
        <v>142.32</v>
      </c>
      <c r="G875" s="70"/>
    </row>
    <row r="876" spans="1:7" ht="15.75">
      <c r="A876" s="123" t="s">
        <v>542</v>
      </c>
      <c r="B876" s="74" t="s">
        <v>543</v>
      </c>
      <c r="C876" s="78" t="s">
        <v>544</v>
      </c>
      <c r="D876" s="88">
        <v>97</v>
      </c>
      <c r="E876" s="88">
        <v>100</v>
      </c>
      <c r="F876" s="381">
        <v>81.099999999999994</v>
      </c>
      <c r="G876" s="70"/>
    </row>
    <row r="877" spans="1:7" ht="15.75">
      <c r="A877" s="123" t="s">
        <v>542</v>
      </c>
      <c r="B877" s="74" t="s">
        <v>543</v>
      </c>
      <c r="C877" s="78" t="s">
        <v>544</v>
      </c>
      <c r="D877" s="88">
        <v>121</v>
      </c>
      <c r="E877" s="88">
        <v>400</v>
      </c>
      <c r="F877" s="381">
        <v>387.09</v>
      </c>
      <c r="G877" s="70"/>
    </row>
    <row r="878" spans="1:7" ht="15.75">
      <c r="A878" s="123" t="s">
        <v>542</v>
      </c>
      <c r="B878" s="74" t="s">
        <v>543</v>
      </c>
      <c r="C878" s="78" t="s">
        <v>544</v>
      </c>
      <c r="D878" s="88">
        <v>101</v>
      </c>
      <c r="E878" s="88">
        <v>160</v>
      </c>
      <c r="F878" s="381">
        <v>127.19</v>
      </c>
      <c r="G878" s="70"/>
    </row>
    <row r="879" spans="1:7" ht="15.75">
      <c r="A879" s="123" t="s">
        <v>553</v>
      </c>
      <c r="B879" s="74" t="s">
        <v>543</v>
      </c>
      <c r="C879" s="78" t="s">
        <v>544</v>
      </c>
      <c r="D879" s="88">
        <v>1</v>
      </c>
      <c r="E879" s="88">
        <v>100</v>
      </c>
      <c r="F879" s="381">
        <v>100</v>
      </c>
      <c r="G879" s="70"/>
    </row>
    <row r="880" spans="1:7" ht="15.75">
      <c r="A880" s="123" t="s">
        <v>554</v>
      </c>
      <c r="B880" s="74" t="s">
        <v>543</v>
      </c>
      <c r="C880" s="78" t="s">
        <v>544</v>
      </c>
      <c r="D880" s="88">
        <v>7</v>
      </c>
      <c r="E880" s="88">
        <v>160</v>
      </c>
      <c r="F880" s="381">
        <v>153.25</v>
      </c>
      <c r="G880" s="70"/>
    </row>
    <row r="881" spans="1:7" ht="15.75">
      <c r="A881" s="123" t="s">
        <v>554</v>
      </c>
      <c r="B881" s="74" t="s">
        <v>543</v>
      </c>
      <c r="C881" s="78" t="s">
        <v>544</v>
      </c>
      <c r="D881" s="88">
        <v>38</v>
      </c>
      <c r="E881" s="88">
        <v>315</v>
      </c>
      <c r="F881" s="381">
        <v>315</v>
      </c>
      <c r="G881" s="70"/>
    </row>
    <row r="882" spans="1:7" ht="15.75">
      <c r="A882" s="123" t="s">
        <v>554</v>
      </c>
      <c r="B882" s="74" t="s">
        <v>543</v>
      </c>
      <c r="C882" s="78" t="s">
        <v>544</v>
      </c>
      <c r="D882" s="88">
        <v>8</v>
      </c>
      <c r="E882" s="88">
        <v>160</v>
      </c>
      <c r="F882" s="381">
        <v>153.11000000000001</v>
      </c>
      <c r="G882" s="70"/>
    </row>
    <row r="883" spans="1:7" ht="15.75">
      <c r="A883" s="123" t="s">
        <v>555</v>
      </c>
      <c r="B883" s="74" t="s">
        <v>543</v>
      </c>
      <c r="C883" s="78" t="s">
        <v>544</v>
      </c>
      <c r="D883" s="88">
        <v>10</v>
      </c>
      <c r="E883" s="88">
        <v>160</v>
      </c>
      <c r="F883" s="381">
        <v>113.9</v>
      </c>
      <c r="G883" s="70"/>
    </row>
    <row r="884" spans="1:7" ht="15.75">
      <c r="A884" s="123" t="s">
        <v>555</v>
      </c>
      <c r="B884" s="74" t="s">
        <v>543</v>
      </c>
      <c r="C884" s="78" t="s">
        <v>544</v>
      </c>
      <c r="D884" s="88">
        <v>11</v>
      </c>
      <c r="E884" s="88">
        <v>100</v>
      </c>
      <c r="F884" s="381">
        <v>94.83</v>
      </c>
      <c r="G884" s="70"/>
    </row>
    <row r="885" spans="1:7" ht="15.75">
      <c r="A885" s="123" t="s">
        <v>555</v>
      </c>
      <c r="B885" s="74" t="s">
        <v>543</v>
      </c>
      <c r="C885" s="78" t="s">
        <v>544</v>
      </c>
      <c r="D885" s="88">
        <v>13</v>
      </c>
      <c r="E885" s="88">
        <v>160</v>
      </c>
      <c r="F885" s="381">
        <v>145.54</v>
      </c>
      <c r="G885" s="70"/>
    </row>
    <row r="886" spans="1:7" ht="15.75">
      <c r="A886" s="123" t="s">
        <v>555</v>
      </c>
      <c r="B886" s="74" t="s">
        <v>543</v>
      </c>
      <c r="C886" s="78" t="s">
        <v>544</v>
      </c>
      <c r="D886" s="88">
        <v>18</v>
      </c>
      <c r="E886" s="88">
        <v>160</v>
      </c>
      <c r="F886" s="381">
        <v>153.41999999999999</v>
      </c>
      <c r="G886" s="70"/>
    </row>
    <row r="887" spans="1:7" ht="15.75">
      <c r="A887" s="123" t="s">
        <v>555</v>
      </c>
      <c r="B887" s="74" t="s">
        <v>543</v>
      </c>
      <c r="C887" s="78" t="s">
        <v>544</v>
      </c>
      <c r="D887" s="88">
        <v>19</v>
      </c>
      <c r="E887" s="88">
        <v>160</v>
      </c>
      <c r="F887" s="381">
        <v>154.16</v>
      </c>
      <c r="G887" s="70"/>
    </row>
    <row r="888" spans="1:7" ht="15.75">
      <c r="A888" s="123" t="s">
        <v>555</v>
      </c>
      <c r="B888" s="74" t="s">
        <v>543</v>
      </c>
      <c r="C888" s="78" t="s">
        <v>544</v>
      </c>
      <c r="D888" s="88">
        <v>46</v>
      </c>
      <c r="E888" s="88">
        <v>100</v>
      </c>
      <c r="F888" s="381">
        <v>91.86</v>
      </c>
      <c r="G888" s="70"/>
    </row>
    <row r="889" spans="1:7" ht="15.75">
      <c r="A889" s="123" t="s">
        <v>555</v>
      </c>
      <c r="B889" s="74" t="s">
        <v>543</v>
      </c>
      <c r="C889" s="78" t="s">
        <v>544</v>
      </c>
      <c r="D889" s="88">
        <v>47</v>
      </c>
      <c r="E889" s="88">
        <v>100</v>
      </c>
      <c r="F889" s="381">
        <v>89.24</v>
      </c>
      <c r="G889" s="70"/>
    </row>
    <row r="890" spans="1:7" ht="15.75">
      <c r="A890" s="123" t="s">
        <v>553</v>
      </c>
      <c r="B890" s="74" t="s">
        <v>543</v>
      </c>
      <c r="C890" s="78" t="s">
        <v>544</v>
      </c>
      <c r="D890" s="88">
        <v>21</v>
      </c>
      <c r="E890" s="88">
        <v>63</v>
      </c>
      <c r="F890" s="381">
        <v>57.51</v>
      </c>
      <c r="G890" s="70"/>
    </row>
    <row r="891" spans="1:7" ht="15.75">
      <c r="A891" s="123" t="s">
        <v>553</v>
      </c>
      <c r="B891" s="74" t="s">
        <v>543</v>
      </c>
      <c r="C891" s="78" t="s">
        <v>544</v>
      </c>
      <c r="D891" s="88">
        <v>24</v>
      </c>
      <c r="E891" s="88">
        <v>160</v>
      </c>
      <c r="F891" s="381">
        <v>155.58000000000001</v>
      </c>
      <c r="G891" s="70"/>
    </row>
    <row r="892" spans="1:7" ht="15.75">
      <c r="A892" s="123" t="s">
        <v>553</v>
      </c>
      <c r="B892" s="74" t="s">
        <v>543</v>
      </c>
      <c r="C892" s="78" t="s">
        <v>544</v>
      </c>
      <c r="D892" s="88">
        <v>25</v>
      </c>
      <c r="E892" s="88">
        <v>160</v>
      </c>
      <c r="F892" s="381">
        <v>152.86000000000001</v>
      </c>
      <c r="G892" s="70"/>
    </row>
    <row r="893" spans="1:7" ht="15.75">
      <c r="A893" s="123" t="s">
        <v>553</v>
      </c>
      <c r="B893" s="74" t="s">
        <v>543</v>
      </c>
      <c r="C893" s="78" t="s">
        <v>544</v>
      </c>
      <c r="D893" s="88">
        <v>26</v>
      </c>
      <c r="E893" s="88">
        <v>160</v>
      </c>
      <c r="F893" s="381">
        <v>150.30000000000001</v>
      </c>
      <c r="G893" s="70"/>
    </row>
    <row r="894" spans="1:7" ht="15.75">
      <c r="A894" s="123" t="s">
        <v>553</v>
      </c>
      <c r="B894" s="74" t="s">
        <v>543</v>
      </c>
      <c r="C894" s="78" t="s">
        <v>544</v>
      </c>
      <c r="D894" s="88">
        <v>27</v>
      </c>
      <c r="E894" s="88">
        <v>100</v>
      </c>
      <c r="F894" s="381">
        <v>90.62</v>
      </c>
      <c r="G894" s="70"/>
    </row>
    <row r="895" spans="1:7" ht="15.75">
      <c r="A895" s="123" t="s">
        <v>553</v>
      </c>
      <c r="B895" s="74" t="s">
        <v>543</v>
      </c>
      <c r="C895" s="78" t="s">
        <v>544</v>
      </c>
      <c r="D895" s="88">
        <v>28</v>
      </c>
      <c r="E895" s="88">
        <v>63</v>
      </c>
      <c r="F895" s="381">
        <v>51.57</v>
      </c>
      <c r="G895" s="70"/>
    </row>
    <row r="896" spans="1:7" ht="15.75">
      <c r="A896" s="123" t="s">
        <v>553</v>
      </c>
      <c r="B896" s="74" t="s">
        <v>543</v>
      </c>
      <c r="C896" s="78" t="s">
        <v>544</v>
      </c>
      <c r="D896" s="88">
        <v>29</v>
      </c>
      <c r="E896" s="88">
        <v>400</v>
      </c>
      <c r="F896" s="381">
        <v>398.14</v>
      </c>
      <c r="G896" s="70"/>
    </row>
    <row r="897" spans="1:7" ht="15.75">
      <c r="A897" s="123" t="s">
        <v>553</v>
      </c>
      <c r="B897" s="74" t="s">
        <v>543</v>
      </c>
      <c r="C897" s="78" t="s">
        <v>544</v>
      </c>
      <c r="D897" s="88">
        <v>32</v>
      </c>
      <c r="E897" s="88">
        <v>160</v>
      </c>
      <c r="F897" s="381">
        <v>154.11000000000001</v>
      </c>
      <c r="G897" s="70"/>
    </row>
    <row r="898" spans="1:7" ht="15.75">
      <c r="A898" s="123" t="s">
        <v>553</v>
      </c>
      <c r="B898" s="74" t="s">
        <v>543</v>
      </c>
      <c r="C898" s="78" t="s">
        <v>544</v>
      </c>
      <c r="D898" s="88">
        <v>33</v>
      </c>
      <c r="E898" s="88">
        <v>250</v>
      </c>
      <c r="F898" s="381">
        <v>243.97</v>
      </c>
      <c r="G898" s="70"/>
    </row>
    <row r="899" spans="1:7" ht="15.75">
      <c r="A899" s="123" t="s">
        <v>553</v>
      </c>
      <c r="B899" s="74" t="s">
        <v>543</v>
      </c>
      <c r="C899" s="78" t="s">
        <v>544</v>
      </c>
      <c r="D899" s="88">
        <v>34</v>
      </c>
      <c r="E899" s="88">
        <v>100</v>
      </c>
      <c r="F899" s="381">
        <v>85.86</v>
      </c>
      <c r="G899" s="70"/>
    </row>
    <row r="900" spans="1:7" ht="15.75">
      <c r="A900" s="123" t="s">
        <v>553</v>
      </c>
      <c r="B900" s="74" t="s">
        <v>543</v>
      </c>
      <c r="C900" s="78" t="s">
        <v>544</v>
      </c>
      <c r="D900" s="88">
        <v>37</v>
      </c>
      <c r="E900" s="88">
        <v>63</v>
      </c>
      <c r="F900" s="381">
        <v>59.7</v>
      </c>
      <c r="G900" s="70"/>
    </row>
    <row r="901" spans="1:7" ht="15.75">
      <c r="A901" s="123" t="s">
        <v>556</v>
      </c>
      <c r="B901" s="74" t="s">
        <v>543</v>
      </c>
      <c r="C901" s="78" t="s">
        <v>544</v>
      </c>
      <c r="D901" s="88">
        <v>39</v>
      </c>
      <c r="E901" s="88">
        <v>250</v>
      </c>
      <c r="F901" s="381">
        <v>247.19</v>
      </c>
      <c r="G901" s="70"/>
    </row>
    <row r="902" spans="1:7" ht="15.75">
      <c r="A902" s="123" t="s">
        <v>557</v>
      </c>
      <c r="B902" s="74" t="s">
        <v>543</v>
      </c>
      <c r="C902" s="78" t="s">
        <v>544</v>
      </c>
      <c r="D902" s="88">
        <v>44</v>
      </c>
      <c r="E902" s="88">
        <v>60</v>
      </c>
      <c r="F902" s="381">
        <v>44.83</v>
      </c>
      <c r="G902" s="70"/>
    </row>
    <row r="903" spans="1:7" ht="15.75">
      <c r="A903" s="123" t="s">
        <v>557</v>
      </c>
      <c r="B903" s="74" t="s">
        <v>543</v>
      </c>
      <c r="C903" s="78" t="s">
        <v>544</v>
      </c>
      <c r="D903" s="88">
        <v>75</v>
      </c>
      <c r="E903" s="88">
        <v>63</v>
      </c>
      <c r="F903" s="381">
        <v>62.45</v>
      </c>
      <c r="G903" s="70"/>
    </row>
    <row r="904" spans="1:7" ht="15.75">
      <c r="A904" s="123" t="s">
        <v>558</v>
      </c>
      <c r="B904" s="74" t="s">
        <v>543</v>
      </c>
      <c r="C904" s="78" t="s">
        <v>544</v>
      </c>
      <c r="D904" s="88">
        <v>1</v>
      </c>
      <c r="E904" s="88">
        <v>160</v>
      </c>
      <c r="F904" s="381">
        <v>150.69</v>
      </c>
      <c r="G904" s="70"/>
    </row>
    <row r="905" spans="1:7" ht="15.75">
      <c r="A905" s="123" t="s">
        <v>558</v>
      </c>
      <c r="B905" s="74" t="s">
        <v>543</v>
      </c>
      <c r="C905" s="78" t="s">
        <v>544</v>
      </c>
      <c r="D905" s="88" t="s">
        <v>559</v>
      </c>
      <c r="E905" s="88">
        <v>100</v>
      </c>
      <c r="F905" s="381">
        <v>100</v>
      </c>
      <c r="G905" s="70"/>
    </row>
    <row r="906" spans="1:7" ht="15.75">
      <c r="A906" s="123" t="s">
        <v>558</v>
      </c>
      <c r="B906" s="74" t="s">
        <v>543</v>
      </c>
      <c r="C906" s="78" t="s">
        <v>544</v>
      </c>
      <c r="D906" s="88">
        <v>2</v>
      </c>
      <c r="E906" s="88">
        <v>100</v>
      </c>
      <c r="F906" s="381">
        <v>88.83</v>
      </c>
      <c r="G906" s="70"/>
    </row>
    <row r="907" spans="1:7" ht="15.75">
      <c r="A907" s="123" t="s">
        <v>558</v>
      </c>
      <c r="B907" s="74" t="s">
        <v>543</v>
      </c>
      <c r="C907" s="78" t="s">
        <v>544</v>
      </c>
      <c r="D907" s="88">
        <v>6</v>
      </c>
      <c r="E907" s="88">
        <v>160</v>
      </c>
      <c r="F907" s="381">
        <v>155.5</v>
      </c>
      <c r="G907" s="70"/>
    </row>
    <row r="908" spans="1:7" ht="15.75">
      <c r="A908" s="123" t="s">
        <v>558</v>
      </c>
      <c r="B908" s="74" t="s">
        <v>543</v>
      </c>
      <c r="C908" s="78" t="s">
        <v>544</v>
      </c>
      <c r="D908" s="88">
        <v>7</v>
      </c>
      <c r="E908" s="88">
        <v>250</v>
      </c>
      <c r="F908" s="381">
        <v>247.61</v>
      </c>
      <c r="G908" s="70"/>
    </row>
    <row r="909" spans="1:7" ht="15.75">
      <c r="A909" s="123" t="s">
        <v>558</v>
      </c>
      <c r="B909" s="74" t="s">
        <v>543</v>
      </c>
      <c r="C909" s="78" t="s">
        <v>544</v>
      </c>
      <c r="D909" s="88">
        <v>8</v>
      </c>
      <c r="E909" s="88">
        <v>250</v>
      </c>
      <c r="F909" s="381">
        <v>246.06</v>
      </c>
      <c r="G909" s="70"/>
    </row>
    <row r="910" spans="1:7" ht="15.75">
      <c r="A910" s="123" t="s">
        <v>558</v>
      </c>
      <c r="B910" s="74" t="s">
        <v>543</v>
      </c>
      <c r="C910" s="78" t="s">
        <v>544</v>
      </c>
      <c r="D910" s="88">
        <v>20</v>
      </c>
      <c r="E910" s="88">
        <v>160</v>
      </c>
      <c r="F910" s="381">
        <v>156.1</v>
      </c>
      <c r="G910" s="70"/>
    </row>
    <row r="911" spans="1:7" ht="15.75">
      <c r="A911" s="123" t="s">
        <v>558</v>
      </c>
      <c r="B911" s="74" t="s">
        <v>543</v>
      </c>
      <c r="C911" s="78" t="s">
        <v>544</v>
      </c>
      <c r="D911" s="88">
        <v>21</v>
      </c>
      <c r="E911" s="88">
        <v>160</v>
      </c>
      <c r="F911" s="381">
        <v>157.49</v>
      </c>
      <c r="G911" s="70"/>
    </row>
    <row r="912" spans="1:7" ht="15.75">
      <c r="A912" s="123" t="s">
        <v>560</v>
      </c>
      <c r="B912" s="74" t="s">
        <v>543</v>
      </c>
      <c r="C912" s="78" t="s">
        <v>544</v>
      </c>
      <c r="D912" s="88">
        <v>2</v>
      </c>
      <c r="E912" s="88">
        <v>250</v>
      </c>
      <c r="F912" s="381">
        <v>247.11</v>
      </c>
      <c r="G912" s="70"/>
    </row>
    <row r="913" spans="1:7" ht="15.75">
      <c r="A913" s="123" t="s">
        <v>560</v>
      </c>
      <c r="B913" s="74" t="s">
        <v>543</v>
      </c>
      <c r="C913" s="78" t="s">
        <v>544</v>
      </c>
      <c r="D913" s="88">
        <v>3</v>
      </c>
      <c r="E913" s="88">
        <v>160</v>
      </c>
      <c r="F913" s="381">
        <v>153.68</v>
      </c>
      <c r="G913" s="70"/>
    </row>
    <row r="914" spans="1:7" ht="15.75">
      <c r="A914" s="123" t="s">
        <v>560</v>
      </c>
      <c r="B914" s="74" t="s">
        <v>543</v>
      </c>
      <c r="C914" s="78" t="s">
        <v>544</v>
      </c>
      <c r="D914" s="88">
        <v>4</v>
      </c>
      <c r="E914" s="88">
        <v>250</v>
      </c>
      <c r="F914" s="381">
        <v>247.06</v>
      </c>
      <c r="G914" s="70"/>
    </row>
    <row r="915" spans="1:7" ht="15.75">
      <c r="A915" s="123" t="s">
        <v>560</v>
      </c>
      <c r="B915" s="74" t="s">
        <v>543</v>
      </c>
      <c r="C915" s="78" t="s">
        <v>544</v>
      </c>
      <c r="D915" s="88">
        <v>5</v>
      </c>
      <c r="E915" s="88">
        <v>160</v>
      </c>
      <c r="F915" s="381">
        <v>154.63</v>
      </c>
      <c r="G915" s="70"/>
    </row>
    <row r="916" spans="1:7" ht="15.75">
      <c r="A916" s="123" t="s">
        <v>560</v>
      </c>
      <c r="B916" s="74" t="s">
        <v>543</v>
      </c>
      <c r="C916" s="78" t="s">
        <v>544</v>
      </c>
      <c r="D916" s="88">
        <v>14</v>
      </c>
      <c r="E916" s="88">
        <v>250</v>
      </c>
      <c r="F916" s="381">
        <v>247.11</v>
      </c>
      <c r="G916" s="70"/>
    </row>
    <row r="917" spans="1:7" ht="15.75">
      <c r="A917" s="123" t="s">
        <v>561</v>
      </c>
      <c r="B917" s="74" t="s">
        <v>543</v>
      </c>
      <c r="C917" s="78" t="s">
        <v>544</v>
      </c>
      <c r="D917" s="88">
        <v>14</v>
      </c>
      <c r="E917" s="88">
        <v>250</v>
      </c>
      <c r="F917" s="381">
        <v>249.94</v>
      </c>
      <c r="G917" s="70"/>
    </row>
    <row r="918" spans="1:7" ht="15.75">
      <c r="A918" s="123" t="s">
        <v>561</v>
      </c>
      <c r="B918" s="74" t="s">
        <v>543</v>
      </c>
      <c r="C918" s="78" t="s">
        <v>544</v>
      </c>
      <c r="D918" s="88">
        <v>17</v>
      </c>
      <c r="E918" s="88">
        <v>160</v>
      </c>
      <c r="F918" s="381">
        <v>156.97</v>
      </c>
      <c r="G918" s="70"/>
    </row>
    <row r="919" spans="1:7" ht="15.75">
      <c r="A919" s="123" t="s">
        <v>561</v>
      </c>
      <c r="B919" s="74" t="s">
        <v>543</v>
      </c>
      <c r="C919" s="78" t="s">
        <v>544</v>
      </c>
      <c r="D919" s="88">
        <v>18</v>
      </c>
      <c r="E919" s="88">
        <v>63</v>
      </c>
      <c r="F919" s="381">
        <v>56.63</v>
      </c>
      <c r="G919" s="70"/>
    </row>
    <row r="920" spans="1:7" ht="15.75">
      <c r="A920" s="123" t="s">
        <v>561</v>
      </c>
      <c r="B920" s="74" t="s">
        <v>543</v>
      </c>
      <c r="C920" s="78" t="s">
        <v>544</v>
      </c>
      <c r="D920" s="88">
        <v>21</v>
      </c>
      <c r="E920" s="88">
        <v>160</v>
      </c>
      <c r="F920" s="381">
        <v>155.54</v>
      </c>
      <c r="G920" s="70"/>
    </row>
    <row r="921" spans="1:7" ht="15.75">
      <c r="A921" s="123" t="s">
        <v>561</v>
      </c>
      <c r="B921" s="74" t="s">
        <v>543</v>
      </c>
      <c r="C921" s="78" t="s">
        <v>544</v>
      </c>
      <c r="D921" s="88">
        <v>23</v>
      </c>
      <c r="E921" s="88">
        <v>250</v>
      </c>
      <c r="F921" s="381">
        <v>247.19</v>
      </c>
      <c r="G921" s="70"/>
    </row>
    <row r="922" spans="1:7" ht="15.75">
      <c r="A922" s="117" t="s">
        <v>562</v>
      </c>
      <c r="B922" s="74" t="s">
        <v>543</v>
      </c>
      <c r="C922" s="78" t="s">
        <v>544</v>
      </c>
      <c r="D922" s="88">
        <v>1</v>
      </c>
      <c r="E922" s="88">
        <v>160</v>
      </c>
      <c r="F922" s="381">
        <v>155.11000000000001</v>
      </c>
      <c r="G922" s="70"/>
    </row>
    <row r="923" spans="1:7" ht="15.75">
      <c r="A923" s="117" t="s">
        <v>562</v>
      </c>
      <c r="B923" s="74" t="s">
        <v>543</v>
      </c>
      <c r="C923" s="78" t="s">
        <v>544</v>
      </c>
      <c r="D923" s="88">
        <v>3</v>
      </c>
      <c r="E923" s="88">
        <v>100</v>
      </c>
      <c r="F923" s="381">
        <v>82.83</v>
      </c>
      <c r="G923" s="70"/>
    </row>
    <row r="924" spans="1:7" ht="15.75">
      <c r="A924" s="123" t="s">
        <v>563</v>
      </c>
      <c r="B924" s="74" t="s">
        <v>543</v>
      </c>
      <c r="C924" s="78" t="s">
        <v>544</v>
      </c>
      <c r="D924" s="88">
        <v>4</v>
      </c>
      <c r="E924" s="88">
        <v>250</v>
      </c>
      <c r="F924" s="381">
        <v>145.11000000000001</v>
      </c>
      <c r="G924" s="70"/>
    </row>
    <row r="925" spans="1:7" ht="15.75">
      <c r="A925" s="123" t="s">
        <v>564</v>
      </c>
      <c r="B925" s="74" t="s">
        <v>543</v>
      </c>
      <c r="C925" s="78" t="s">
        <v>544</v>
      </c>
      <c r="D925" s="88">
        <v>10</v>
      </c>
      <c r="E925" s="88">
        <v>100</v>
      </c>
      <c r="F925" s="381">
        <v>90</v>
      </c>
      <c r="G925" s="70"/>
    </row>
    <row r="926" spans="1:7" ht="15.75">
      <c r="A926" s="123" t="s">
        <v>564</v>
      </c>
      <c r="B926" s="74" t="s">
        <v>543</v>
      </c>
      <c r="C926" s="78" t="s">
        <v>544</v>
      </c>
      <c r="D926" s="88">
        <v>11</v>
      </c>
      <c r="E926" s="88">
        <v>100</v>
      </c>
      <c r="F926" s="381">
        <v>98.28</v>
      </c>
      <c r="G926" s="70"/>
    </row>
    <row r="927" spans="1:7" ht="15.75">
      <c r="A927" s="123" t="s">
        <v>564</v>
      </c>
      <c r="B927" s="74" t="s">
        <v>543</v>
      </c>
      <c r="C927" s="78" t="s">
        <v>544</v>
      </c>
      <c r="D927" s="88">
        <v>13</v>
      </c>
      <c r="E927" s="88">
        <v>63</v>
      </c>
      <c r="F927" s="381">
        <v>60.25</v>
      </c>
      <c r="G927" s="70"/>
    </row>
    <row r="928" spans="1:7" ht="15.75">
      <c r="A928" s="123" t="s">
        <v>564</v>
      </c>
      <c r="B928" s="74" t="s">
        <v>543</v>
      </c>
      <c r="C928" s="78" t="s">
        <v>544</v>
      </c>
      <c r="D928" s="88">
        <v>16</v>
      </c>
      <c r="E928" s="88">
        <v>250</v>
      </c>
      <c r="F928" s="381">
        <v>249.06</v>
      </c>
      <c r="G928" s="70"/>
    </row>
    <row r="929" spans="1:7" ht="15.75">
      <c r="A929" s="123" t="s">
        <v>565</v>
      </c>
      <c r="B929" s="74" t="s">
        <v>543</v>
      </c>
      <c r="C929" s="78" t="s">
        <v>544</v>
      </c>
      <c r="D929" s="88">
        <v>23</v>
      </c>
      <c r="E929" s="88">
        <v>100</v>
      </c>
      <c r="F929" s="381">
        <v>93.03</v>
      </c>
      <c r="G929" s="70"/>
    </row>
    <row r="930" spans="1:7" ht="15.75">
      <c r="A930" s="123" t="s">
        <v>565</v>
      </c>
      <c r="B930" s="74" t="s">
        <v>543</v>
      </c>
      <c r="C930" s="78" t="s">
        <v>544</v>
      </c>
      <c r="D930" s="88">
        <v>10</v>
      </c>
      <c r="E930" s="88">
        <v>160</v>
      </c>
      <c r="F930" s="381">
        <v>157.19</v>
      </c>
      <c r="G930" s="70"/>
    </row>
    <row r="931" spans="1:7" ht="15.75">
      <c r="A931" s="123" t="s">
        <v>565</v>
      </c>
      <c r="B931" s="74" t="s">
        <v>543</v>
      </c>
      <c r="C931" s="78" t="s">
        <v>544</v>
      </c>
      <c r="D931" s="88">
        <v>11</v>
      </c>
      <c r="E931" s="88">
        <v>100</v>
      </c>
      <c r="F931" s="381">
        <v>97.38</v>
      </c>
      <c r="G931" s="70"/>
    </row>
    <row r="932" spans="1:7" ht="15.75">
      <c r="A932" s="123" t="s">
        <v>565</v>
      </c>
      <c r="B932" s="74" t="s">
        <v>543</v>
      </c>
      <c r="C932" s="78" t="s">
        <v>544</v>
      </c>
      <c r="D932" s="88">
        <v>13</v>
      </c>
      <c r="E932" s="88">
        <v>63</v>
      </c>
      <c r="F932" s="381">
        <v>59.81</v>
      </c>
      <c r="G932" s="70"/>
    </row>
    <row r="933" spans="1:7" ht="15.75">
      <c r="A933" s="123" t="s">
        <v>566</v>
      </c>
      <c r="B933" s="74" t="s">
        <v>543</v>
      </c>
      <c r="C933" s="78" t="s">
        <v>544</v>
      </c>
      <c r="D933" s="88">
        <v>27</v>
      </c>
      <c r="E933" s="88">
        <v>160</v>
      </c>
      <c r="F933" s="381">
        <v>156.49</v>
      </c>
      <c r="G933" s="70"/>
    </row>
    <row r="934" spans="1:7" ht="15.75">
      <c r="A934" s="123" t="s">
        <v>567</v>
      </c>
      <c r="B934" s="74" t="s">
        <v>543</v>
      </c>
      <c r="C934" s="78" t="s">
        <v>544</v>
      </c>
      <c r="D934" s="88">
        <v>1</v>
      </c>
      <c r="E934" s="88">
        <v>160</v>
      </c>
      <c r="F934" s="381">
        <v>152.9</v>
      </c>
      <c r="G934" s="70"/>
    </row>
    <row r="935" spans="1:7" ht="15.75">
      <c r="A935" s="123" t="s">
        <v>567</v>
      </c>
      <c r="B935" s="74" t="s">
        <v>543</v>
      </c>
      <c r="C935" s="78" t="s">
        <v>544</v>
      </c>
      <c r="D935" s="88">
        <v>2</v>
      </c>
      <c r="E935" s="88">
        <v>250</v>
      </c>
      <c r="F935" s="381">
        <v>249.86</v>
      </c>
      <c r="G935" s="70"/>
    </row>
    <row r="936" spans="1:7" ht="15.75">
      <c r="A936" s="123" t="s">
        <v>567</v>
      </c>
      <c r="B936" s="74" t="s">
        <v>543</v>
      </c>
      <c r="C936" s="78" t="s">
        <v>544</v>
      </c>
      <c r="D936" s="88">
        <v>3</v>
      </c>
      <c r="E936" s="88">
        <v>100</v>
      </c>
      <c r="F936" s="381">
        <v>81.86</v>
      </c>
      <c r="G936" s="70"/>
    </row>
    <row r="937" spans="1:7" ht="15.75">
      <c r="A937" s="123" t="s">
        <v>567</v>
      </c>
      <c r="B937" s="74" t="s">
        <v>543</v>
      </c>
      <c r="C937" s="78" t="s">
        <v>544</v>
      </c>
      <c r="D937" s="88">
        <v>4</v>
      </c>
      <c r="E937" s="88">
        <v>63</v>
      </c>
      <c r="F937" s="381">
        <v>58.71</v>
      </c>
      <c r="G937" s="70"/>
    </row>
    <row r="938" spans="1:7" ht="15.75">
      <c r="A938" s="123" t="s">
        <v>567</v>
      </c>
      <c r="B938" s="74" t="s">
        <v>543</v>
      </c>
      <c r="C938" s="78" t="s">
        <v>544</v>
      </c>
      <c r="D938" s="88">
        <v>5</v>
      </c>
      <c r="E938" s="88">
        <v>400</v>
      </c>
      <c r="F938" s="381">
        <v>397.82</v>
      </c>
      <c r="G938" s="70"/>
    </row>
    <row r="939" spans="1:7" ht="15.75">
      <c r="A939" s="123" t="s">
        <v>567</v>
      </c>
      <c r="B939" s="74" t="s">
        <v>543</v>
      </c>
      <c r="C939" s="78" t="s">
        <v>544</v>
      </c>
      <c r="D939" s="88">
        <v>6</v>
      </c>
      <c r="E939" s="88">
        <v>250</v>
      </c>
      <c r="F939" s="381">
        <v>245.89</v>
      </c>
      <c r="G939" s="70"/>
    </row>
    <row r="940" spans="1:7" ht="15.75">
      <c r="A940" s="123" t="s">
        <v>567</v>
      </c>
      <c r="B940" s="74" t="s">
        <v>543</v>
      </c>
      <c r="C940" s="78" t="s">
        <v>544</v>
      </c>
      <c r="D940" s="88">
        <v>23</v>
      </c>
      <c r="E940" s="88">
        <v>160</v>
      </c>
      <c r="F940" s="381">
        <v>146.66999999999999</v>
      </c>
      <c r="G940" s="70"/>
    </row>
    <row r="941" spans="1:7" ht="15.75">
      <c r="A941" s="123" t="s">
        <v>567</v>
      </c>
      <c r="B941" s="74" t="s">
        <v>543</v>
      </c>
      <c r="C941" s="78" t="s">
        <v>544</v>
      </c>
      <c r="D941" s="88">
        <v>26</v>
      </c>
      <c r="E941" s="88">
        <v>400</v>
      </c>
      <c r="F941" s="381">
        <v>399.91</v>
      </c>
      <c r="G941" s="70"/>
    </row>
    <row r="942" spans="1:7" ht="15.75">
      <c r="A942" s="123" t="s">
        <v>567</v>
      </c>
      <c r="B942" s="74" t="s">
        <v>543</v>
      </c>
      <c r="C942" s="78" t="s">
        <v>544</v>
      </c>
      <c r="D942" s="88">
        <v>27</v>
      </c>
      <c r="E942" s="88">
        <v>100</v>
      </c>
      <c r="F942" s="381">
        <v>85.17</v>
      </c>
      <c r="G942" s="70"/>
    </row>
    <row r="943" spans="1:7" ht="15.75">
      <c r="A943" s="123" t="s">
        <v>568</v>
      </c>
      <c r="B943" s="74" t="s">
        <v>543</v>
      </c>
      <c r="C943" s="78" t="s">
        <v>544</v>
      </c>
      <c r="D943" s="88">
        <v>16</v>
      </c>
      <c r="E943" s="88">
        <v>63</v>
      </c>
      <c r="F943" s="381">
        <v>62.45</v>
      </c>
      <c r="G943" s="70"/>
    </row>
    <row r="944" spans="1:7" ht="15.75">
      <c r="A944" s="123" t="s">
        <v>568</v>
      </c>
      <c r="B944" s="74" t="s">
        <v>543</v>
      </c>
      <c r="C944" s="78" t="s">
        <v>544</v>
      </c>
      <c r="D944" s="88">
        <v>17</v>
      </c>
      <c r="E944" s="88">
        <v>63</v>
      </c>
      <c r="F944" s="381">
        <v>62.34</v>
      </c>
      <c r="G944" s="70"/>
    </row>
    <row r="945" spans="1:7" ht="15.75">
      <c r="A945" s="123" t="s">
        <v>569</v>
      </c>
      <c r="B945" s="74" t="s">
        <v>543</v>
      </c>
      <c r="C945" s="78" t="s">
        <v>544</v>
      </c>
      <c r="D945" s="88">
        <v>51</v>
      </c>
      <c r="E945" s="88">
        <v>160</v>
      </c>
      <c r="F945" s="381">
        <v>155.5</v>
      </c>
      <c r="G945" s="70"/>
    </row>
    <row r="946" spans="1:7" ht="15.75">
      <c r="A946" s="123" t="s">
        <v>569</v>
      </c>
      <c r="B946" s="74" t="s">
        <v>543</v>
      </c>
      <c r="C946" s="78" t="s">
        <v>544</v>
      </c>
      <c r="D946" s="88">
        <v>8</v>
      </c>
      <c r="E946" s="88">
        <v>100</v>
      </c>
      <c r="F946" s="381">
        <v>95.86</v>
      </c>
      <c r="G946" s="70"/>
    </row>
    <row r="947" spans="1:7" ht="15.75">
      <c r="A947" s="123" t="s">
        <v>569</v>
      </c>
      <c r="B947" s="74" t="s">
        <v>543</v>
      </c>
      <c r="C947" s="78" t="s">
        <v>544</v>
      </c>
      <c r="D947" s="88">
        <v>6</v>
      </c>
      <c r="E947" s="88">
        <v>250</v>
      </c>
      <c r="F947" s="381">
        <v>244.61</v>
      </c>
      <c r="G947" s="70"/>
    </row>
    <row r="948" spans="1:7" ht="15.75">
      <c r="A948" s="123" t="s">
        <v>569</v>
      </c>
      <c r="B948" s="74" t="s">
        <v>543</v>
      </c>
      <c r="C948" s="78" t="s">
        <v>544</v>
      </c>
      <c r="D948" s="88">
        <v>15</v>
      </c>
      <c r="E948" s="88">
        <v>100</v>
      </c>
      <c r="F948" s="381">
        <v>92.55</v>
      </c>
      <c r="G948" s="70"/>
    </row>
    <row r="949" spans="1:7" ht="15.75">
      <c r="A949" s="123" t="s">
        <v>569</v>
      </c>
      <c r="B949" s="74" t="s">
        <v>543</v>
      </c>
      <c r="C949" s="78" t="s">
        <v>544</v>
      </c>
      <c r="D949" s="88">
        <v>20</v>
      </c>
      <c r="E949" s="88">
        <v>160</v>
      </c>
      <c r="F949" s="381">
        <v>153.25</v>
      </c>
      <c r="G949" s="70"/>
    </row>
    <row r="950" spans="1:7" ht="15.75">
      <c r="A950" s="123" t="s">
        <v>569</v>
      </c>
      <c r="B950" s="74" t="s">
        <v>543</v>
      </c>
      <c r="C950" s="78" t="s">
        <v>544</v>
      </c>
      <c r="D950" s="88">
        <v>26</v>
      </c>
      <c r="E950" s="88">
        <v>250</v>
      </c>
      <c r="F950" s="381">
        <v>237.44</v>
      </c>
      <c r="G950" s="70"/>
    </row>
    <row r="951" spans="1:7" ht="15.75">
      <c r="A951" s="123" t="s">
        <v>569</v>
      </c>
      <c r="B951" s="74" t="s">
        <v>543</v>
      </c>
      <c r="C951" s="78" t="s">
        <v>544</v>
      </c>
      <c r="D951" s="88">
        <v>122</v>
      </c>
      <c r="E951" s="88">
        <v>25</v>
      </c>
      <c r="F951" s="381">
        <v>8.61</v>
      </c>
      <c r="G951" s="70"/>
    </row>
    <row r="952" spans="1:7" ht="15.75">
      <c r="A952" s="123" t="s">
        <v>569</v>
      </c>
      <c r="B952" s="74" t="s">
        <v>543</v>
      </c>
      <c r="C952" s="78" t="s">
        <v>544</v>
      </c>
      <c r="D952" s="88">
        <v>28</v>
      </c>
      <c r="E952" s="88">
        <v>160</v>
      </c>
      <c r="F952" s="381">
        <v>155.5</v>
      </c>
      <c r="G952" s="70"/>
    </row>
    <row r="953" spans="1:7" ht="15.75">
      <c r="A953" s="123" t="s">
        <v>569</v>
      </c>
      <c r="B953" s="74" t="s">
        <v>543</v>
      </c>
      <c r="C953" s="78" t="s">
        <v>544</v>
      </c>
      <c r="D953" s="88">
        <v>4</v>
      </c>
      <c r="E953" s="88">
        <v>100</v>
      </c>
      <c r="F953" s="381">
        <v>88.83</v>
      </c>
      <c r="G953" s="70"/>
    </row>
    <row r="954" spans="1:7" ht="15.75">
      <c r="A954" s="123" t="s">
        <v>570</v>
      </c>
      <c r="B954" s="74" t="s">
        <v>543</v>
      </c>
      <c r="C954" s="78" t="s">
        <v>544</v>
      </c>
      <c r="D954" s="88">
        <v>10</v>
      </c>
      <c r="E954" s="88">
        <v>100</v>
      </c>
      <c r="F954" s="381">
        <v>89.79</v>
      </c>
      <c r="G954" s="70"/>
    </row>
    <row r="955" spans="1:7" ht="15.75">
      <c r="A955" s="123" t="s">
        <v>570</v>
      </c>
      <c r="B955" s="74" t="s">
        <v>543</v>
      </c>
      <c r="C955" s="78" t="s">
        <v>544</v>
      </c>
      <c r="D955" s="88">
        <v>39</v>
      </c>
      <c r="E955" s="88">
        <v>250</v>
      </c>
      <c r="F955" s="381">
        <v>247.39</v>
      </c>
      <c r="G955" s="70"/>
    </row>
    <row r="956" spans="1:7" ht="15.75">
      <c r="A956" s="123" t="s">
        <v>571</v>
      </c>
      <c r="B956" s="74" t="s">
        <v>543</v>
      </c>
      <c r="C956" s="78" t="s">
        <v>544</v>
      </c>
      <c r="D956" s="88">
        <v>4</v>
      </c>
      <c r="E956" s="88">
        <v>100</v>
      </c>
      <c r="F956" s="381">
        <v>80.28</v>
      </c>
      <c r="G956" s="70"/>
    </row>
    <row r="957" spans="1:7" ht="15.75">
      <c r="A957" s="123" t="s">
        <v>572</v>
      </c>
      <c r="B957" s="74" t="s">
        <v>543</v>
      </c>
      <c r="C957" s="78" t="s">
        <v>544</v>
      </c>
      <c r="D957" s="88">
        <v>14</v>
      </c>
      <c r="E957" s="88">
        <v>100</v>
      </c>
      <c r="F957" s="381">
        <v>95.79</v>
      </c>
      <c r="G957" s="70"/>
    </row>
    <row r="958" spans="1:7" ht="15.75">
      <c r="A958" s="117" t="s">
        <v>232</v>
      </c>
      <c r="B958" s="74" t="s">
        <v>543</v>
      </c>
      <c r="C958" s="78" t="s">
        <v>544</v>
      </c>
      <c r="D958" s="88">
        <v>19</v>
      </c>
      <c r="E958" s="88">
        <v>50</v>
      </c>
      <c r="F958" s="381">
        <v>29.31</v>
      </c>
      <c r="G958" s="70"/>
    </row>
    <row r="959" spans="1:7" ht="15.75">
      <c r="A959" s="117" t="s">
        <v>232</v>
      </c>
      <c r="B959" s="74" t="s">
        <v>543</v>
      </c>
      <c r="C959" s="78" t="s">
        <v>544</v>
      </c>
      <c r="D959" s="88">
        <v>20</v>
      </c>
      <c r="E959" s="88">
        <v>160</v>
      </c>
      <c r="F959" s="381">
        <v>144.5</v>
      </c>
      <c r="G959" s="70"/>
    </row>
    <row r="960" spans="1:7" ht="15.75">
      <c r="A960" s="117" t="s">
        <v>573</v>
      </c>
      <c r="B960" s="74" t="s">
        <v>543</v>
      </c>
      <c r="C960" s="78" t="s">
        <v>544</v>
      </c>
      <c r="D960" s="88">
        <v>23</v>
      </c>
      <c r="E960" s="88">
        <v>160</v>
      </c>
      <c r="F960" s="381">
        <v>155.44999999999999</v>
      </c>
      <c r="G960" s="70"/>
    </row>
    <row r="961" spans="1:7" ht="15.75">
      <c r="A961" s="117" t="s">
        <v>573</v>
      </c>
      <c r="B961" s="74" t="s">
        <v>543</v>
      </c>
      <c r="C961" s="78" t="s">
        <v>544</v>
      </c>
      <c r="D961" s="88">
        <v>24</v>
      </c>
      <c r="E961" s="88">
        <v>100</v>
      </c>
      <c r="F961" s="381">
        <v>99.7</v>
      </c>
      <c r="G961" s="70"/>
    </row>
    <row r="962" spans="1:7" ht="15.75">
      <c r="A962" s="123" t="s">
        <v>572</v>
      </c>
      <c r="B962" s="74" t="s">
        <v>543</v>
      </c>
      <c r="C962" s="78" t="s">
        <v>544</v>
      </c>
      <c r="D962" s="88">
        <v>25</v>
      </c>
      <c r="E962" s="88">
        <v>100</v>
      </c>
      <c r="F962" s="381">
        <v>97.52</v>
      </c>
      <c r="G962" s="70"/>
    </row>
    <row r="963" spans="1:7" ht="15.75">
      <c r="A963" s="117" t="s">
        <v>573</v>
      </c>
      <c r="B963" s="74" t="s">
        <v>543</v>
      </c>
      <c r="C963" s="78" t="s">
        <v>544</v>
      </c>
      <c r="D963" s="88">
        <v>26</v>
      </c>
      <c r="E963" s="88">
        <v>100</v>
      </c>
      <c r="F963" s="381">
        <v>66.760000000000005</v>
      </c>
      <c r="G963" s="70"/>
    </row>
    <row r="964" spans="1:7" ht="15.75">
      <c r="A964" s="123" t="s">
        <v>574</v>
      </c>
      <c r="B964" s="74" t="s">
        <v>543</v>
      </c>
      <c r="C964" s="78" t="s">
        <v>544</v>
      </c>
      <c r="D964" s="88">
        <v>5</v>
      </c>
      <c r="E964" s="88">
        <v>63</v>
      </c>
      <c r="F964" s="381">
        <v>59.34</v>
      </c>
      <c r="G964" s="70"/>
    </row>
    <row r="965" spans="1:7" ht="15.75">
      <c r="A965" s="123" t="s">
        <v>571</v>
      </c>
      <c r="B965" s="74" t="s">
        <v>543</v>
      </c>
      <c r="C965" s="78" t="s">
        <v>544</v>
      </c>
      <c r="D965" s="88">
        <v>6</v>
      </c>
      <c r="E965" s="88">
        <v>160</v>
      </c>
      <c r="F965" s="381">
        <v>152.72999999999999</v>
      </c>
      <c r="G965" s="70"/>
    </row>
    <row r="966" spans="1:7" ht="15.75">
      <c r="A966" s="123" t="s">
        <v>571</v>
      </c>
      <c r="B966" s="74" t="s">
        <v>543</v>
      </c>
      <c r="C966" s="78" t="s">
        <v>544</v>
      </c>
      <c r="D966" s="88">
        <v>7</v>
      </c>
      <c r="E966" s="88">
        <v>100</v>
      </c>
      <c r="F966" s="381">
        <v>89.93</v>
      </c>
      <c r="G966" s="70"/>
    </row>
    <row r="967" spans="1:7" ht="15.75">
      <c r="A967" s="123" t="s">
        <v>571</v>
      </c>
      <c r="B967" s="74" t="s">
        <v>543</v>
      </c>
      <c r="C967" s="78" t="s">
        <v>544</v>
      </c>
      <c r="D967" s="88">
        <v>8</v>
      </c>
      <c r="E967" s="88">
        <v>160</v>
      </c>
      <c r="F967" s="381">
        <v>152.51</v>
      </c>
      <c r="G967" s="70"/>
    </row>
    <row r="968" spans="1:7" ht="15.75">
      <c r="A968" s="123" t="s">
        <v>571</v>
      </c>
      <c r="B968" s="74" t="s">
        <v>543</v>
      </c>
      <c r="C968" s="78" t="s">
        <v>544</v>
      </c>
      <c r="D968" s="88">
        <v>11</v>
      </c>
      <c r="E968" s="88">
        <v>100</v>
      </c>
      <c r="F968" s="381">
        <v>93.1</v>
      </c>
      <c r="G968" s="70"/>
    </row>
    <row r="969" spans="1:7" ht="15.75">
      <c r="A969" s="123" t="s">
        <v>571</v>
      </c>
      <c r="B969" s="74" t="s">
        <v>543</v>
      </c>
      <c r="C969" s="78" t="s">
        <v>544</v>
      </c>
      <c r="D969" s="88">
        <v>12</v>
      </c>
      <c r="E969" s="88">
        <v>160</v>
      </c>
      <c r="F969" s="381">
        <v>156.80000000000001</v>
      </c>
      <c r="G969" s="70"/>
    </row>
    <row r="970" spans="1:7" ht="15.75">
      <c r="A970" s="123" t="s">
        <v>571</v>
      </c>
      <c r="B970" s="74" t="s">
        <v>543</v>
      </c>
      <c r="C970" s="78" t="s">
        <v>544</v>
      </c>
      <c r="D970" s="88">
        <v>13</v>
      </c>
      <c r="E970" s="88">
        <v>250</v>
      </c>
      <c r="F970" s="381">
        <v>238.64</v>
      </c>
      <c r="G970" s="70"/>
    </row>
    <row r="971" spans="1:7" ht="15.75">
      <c r="A971" s="123" t="s">
        <v>571</v>
      </c>
      <c r="B971" s="74" t="s">
        <v>543</v>
      </c>
      <c r="C971" s="78" t="s">
        <v>544</v>
      </c>
      <c r="D971" s="88">
        <v>28</v>
      </c>
      <c r="E971" s="88">
        <v>63</v>
      </c>
      <c r="F971" s="381">
        <v>46.08</v>
      </c>
      <c r="G971" s="70"/>
    </row>
    <row r="972" spans="1:7" ht="15.75">
      <c r="A972" s="123" t="s">
        <v>571</v>
      </c>
      <c r="B972" s="74" t="s">
        <v>543</v>
      </c>
      <c r="C972" s="78" t="s">
        <v>544</v>
      </c>
      <c r="D972" s="88">
        <v>1</v>
      </c>
      <c r="E972" s="88">
        <v>400</v>
      </c>
      <c r="F972" s="381">
        <v>398.97</v>
      </c>
      <c r="G972" s="70"/>
    </row>
    <row r="973" spans="1:7" ht="15.75">
      <c r="A973" s="123" t="s">
        <v>571</v>
      </c>
      <c r="B973" s="74" t="s">
        <v>543</v>
      </c>
      <c r="C973" s="78" t="s">
        <v>544</v>
      </c>
      <c r="D973" s="88">
        <v>10</v>
      </c>
      <c r="E973" s="88">
        <v>400</v>
      </c>
      <c r="F973" s="381">
        <v>400</v>
      </c>
      <c r="G973" s="70"/>
    </row>
    <row r="974" spans="1:7" ht="15.75">
      <c r="A974" s="123" t="s">
        <v>571</v>
      </c>
      <c r="B974" s="74" t="s">
        <v>543</v>
      </c>
      <c r="C974" s="78" t="s">
        <v>544</v>
      </c>
      <c r="D974" s="88">
        <v>14</v>
      </c>
      <c r="E974" s="88">
        <v>100</v>
      </c>
      <c r="F974" s="381">
        <v>97.31</v>
      </c>
      <c r="G974" s="70"/>
    </row>
    <row r="975" spans="1:7" ht="15.75">
      <c r="A975" s="123" t="s">
        <v>571</v>
      </c>
      <c r="B975" s="74" t="s">
        <v>543</v>
      </c>
      <c r="C975" s="78" t="s">
        <v>544</v>
      </c>
      <c r="D975" s="88">
        <v>29</v>
      </c>
      <c r="E975" s="88">
        <v>250</v>
      </c>
      <c r="F975" s="381">
        <v>250</v>
      </c>
      <c r="G975" s="70"/>
    </row>
    <row r="976" spans="1:7" ht="15.75">
      <c r="A976" s="123" t="s">
        <v>575</v>
      </c>
      <c r="B976" s="74" t="s">
        <v>543</v>
      </c>
      <c r="C976" s="78" t="s">
        <v>544</v>
      </c>
      <c r="D976" s="88">
        <v>15</v>
      </c>
      <c r="E976" s="88">
        <v>160</v>
      </c>
      <c r="F976" s="381">
        <v>148.91999999999999</v>
      </c>
      <c r="G976" s="70"/>
    </row>
    <row r="977" spans="1:7" ht="15.75">
      <c r="A977" s="123" t="s">
        <v>575</v>
      </c>
      <c r="B977" s="74" t="s">
        <v>543</v>
      </c>
      <c r="C977" s="78" t="s">
        <v>544</v>
      </c>
      <c r="D977" s="88">
        <v>16</v>
      </c>
      <c r="E977" s="88">
        <v>100</v>
      </c>
      <c r="F977" s="381">
        <v>92.83</v>
      </c>
      <c r="G977" s="70"/>
    </row>
    <row r="978" spans="1:7" ht="15.75">
      <c r="A978" s="123" t="s">
        <v>575</v>
      </c>
      <c r="B978" s="74" t="s">
        <v>543</v>
      </c>
      <c r="C978" s="78" t="s">
        <v>544</v>
      </c>
      <c r="D978" s="88">
        <v>18</v>
      </c>
      <c r="E978" s="88">
        <v>100</v>
      </c>
      <c r="F978" s="381">
        <v>92</v>
      </c>
      <c r="G978" s="70"/>
    </row>
    <row r="979" spans="1:7" ht="15.75">
      <c r="A979" s="123" t="s">
        <v>575</v>
      </c>
      <c r="B979" s="74" t="s">
        <v>543</v>
      </c>
      <c r="C979" s="78" t="s">
        <v>544</v>
      </c>
      <c r="D979" s="88">
        <v>20</v>
      </c>
      <c r="E979" s="88">
        <v>160</v>
      </c>
      <c r="F979" s="381">
        <v>152.25</v>
      </c>
      <c r="G979" s="70"/>
    </row>
    <row r="980" spans="1:7" ht="15.75">
      <c r="A980" s="123" t="s">
        <v>575</v>
      </c>
      <c r="B980" s="74" t="s">
        <v>543</v>
      </c>
      <c r="C980" s="78" t="s">
        <v>544</v>
      </c>
      <c r="D980" s="88">
        <v>32</v>
      </c>
      <c r="E980" s="88">
        <v>160</v>
      </c>
      <c r="F980" s="381">
        <v>154.59</v>
      </c>
      <c r="G980" s="70"/>
    </row>
    <row r="981" spans="1:7" ht="15.75">
      <c r="A981" s="123" t="s">
        <v>575</v>
      </c>
      <c r="B981" s="74" t="s">
        <v>543</v>
      </c>
      <c r="C981" s="78" t="s">
        <v>544</v>
      </c>
      <c r="D981" s="88">
        <v>33</v>
      </c>
      <c r="E981" s="88">
        <v>250</v>
      </c>
      <c r="F981" s="381">
        <v>247.11</v>
      </c>
      <c r="G981" s="70"/>
    </row>
    <row r="982" spans="1:7" ht="15.75">
      <c r="A982" s="123" t="s">
        <v>575</v>
      </c>
      <c r="B982" s="74" t="s">
        <v>543</v>
      </c>
      <c r="C982" s="78" t="s">
        <v>544</v>
      </c>
      <c r="D982" s="88">
        <v>34</v>
      </c>
      <c r="E982" s="88">
        <v>100</v>
      </c>
      <c r="F982" s="381">
        <v>80.83</v>
      </c>
      <c r="G982" s="70"/>
    </row>
    <row r="983" spans="1:7" ht="15.75">
      <c r="A983" s="123" t="s">
        <v>576</v>
      </c>
      <c r="B983" s="74" t="s">
        <v>543</v>
      </c>
      <c r="C983" s="78" t="s">
        <v>544</v>
      </c>
      <c r="D983" s="88">
        <v>19</v>
      </c>
      <c r="E983" s="88">
        <v>25</v>
      </c>
      <c r="F983" s="381">
        <v>6.94</v>
      </c>
      <c r="G983" s="70"/>
    </row>
    <row r="984" spans="1:7" ht="15.75">
      <c r="A984" s="123" t="s">
        <v>575</v>
      </c>
      <c r="B984" s="74" t="s">
        <v>543</v>
      </c>
      <c r="C984" s="78" t="s">
        <v>544</v>
      </c>
      <c r="D984" s="88">
        <v>25</v>
      </c>
      <c r="E984" s="88">
        <v>250</v>
      </c>
      <c r="F984" s="381">
        <v>246.28</v>
      </c>
      <c r="G984" s="70"/>
    </row>
    <row r="985" spans="1:7" ht="15.75">
      <c r="A985" s="123" t="s">
        <v>577</v>
      </c>
      <c r="B985" s="74" t="s">
        <v>543</v>
      </c>
      <c r="C985" s="78" t="s">
        <v>544</v>
      </c>
      <c r="D985" s="88">
        <v>29</v>
      </c>
      <c r="E985" s="88">
        <v>160</v>
      </c>
      <c r="F985" s="381">
        <v>148.27000000000001</v>
      </c>
      <c r="G985" s="70"/>
    </row>
    <row r="986" spans="1:7" ht="15.75">
      <c r="A986" s="123" t="s">
        <v>575</v>
      </c>
      <c r="B986" s="74" t="s">
        <v>543</v>
      </c>
      <c r="C986" s="78" t="s">
        <v>544</v>
      </c>
      <c r="D986" s="88">
        <v>22</v>
      </c>
      <c r="E986" s="88">
        <v>160</v>
      </c>
      <c r="F986" s="381">
        <v>157.22999999999999</v>
      </c>
      <c r="G986" s="70"/>
    </row>
    <row r="987" spans="1:7" ht="15.75">
      <c r="A987" s="123" t="s">
        <v>578</v>
      </c>
      <c r="B987" s="74" t="s">
        <v>543</v>
      </c>
      <c r="C987" s="78" t="s">
        <v>544</v>
      </c>
      <c r="D987" s="88">
        <v>121</v>
      </c>
      <c r="E987" s="88">
        <v>100</v>
      </c>
      <c r="F987" s="381">
        <v>98.62</v>
      </c>
      <c r="G987" s="70"/>
    </row>
    <row r="988" spans="1:7" ht="15.75">
      <c r="A988" s="114" t="s">
        <v>579</v>
      </c>
      <c r="B988" s="74" t="s">
        <v>580</v>
      </c>
      <c r="C988" s="78" t="s">
        <v>581</v>
      </c>
      <c r="D988" s="78">
        <v>2</v>
      </c>
      <c r="E988" s="126">
        <v>250</v>
      </c>
      <c r="F988" s="75">
        <v>205</v>
      </c>
      <c r="G988" s="70"/>
    </row>
    <row r="989" spans="1:7" ht="15.75">
      <c r="A989" s="114" t="s">
        <v>579</v>
      </c>
      <c r="B989" s="74" t="s">
        <v>580</v>
      </c>
      <c r="C989" s="78" t="s">
        <v>581</v>
      </c>
      <c r="D989" s="78">
        <v>3</v>
      </c>
      <c r="E989" s="126">
        <v>160</v>
      </c>
      <c r="F989" s="75">
        <v>152</v>
      </c>
      <c r="G989" s="70"/>
    </row>
    <row r="990" spans="1:7" ht="15.75">
      <c r="A990" s="114" t="s">
        <v>579</v>
      </c>
      <c r="B990" s="74" t="s">
        <v>580</v>
      </c>
      <c r="C990" s="78" t="s">
        <v>581</v>
      </c>
      <c r="D990" s="78">
        <v>4</v>
      </c>
      <c r="E990" s="126">
        <v>250</v>
      </c>
      <c r="F990" s="75">
        <v>210</v>
      </c>
      <c r="G990" s="70"/>
    </row>
    <row r="991" spans="1:7" ht="15.75">
      <c r="A991" s="114" t="s">
        <v>579</v>
      </c>
      <c r="B991" s="74" t="s">
        <v>580</v>
      </c>
      <c r="C991" s="78" t="s">
        <v>581</v>
      </c>
      <c r="D991" s="78">
        <v>5</v>
      </c>
      <c r="E991" s="126">
        <v>250</v>
      </c>
      <c r="F991" s="75">
        <v>220</v>
      </c>
      <c r="G991" s="70"/>
    </row>
    <row r="992" spans="1:7" ht="15.75">
      <c r="A992" s="114" t="s">
        <v>579</v>
      </c>
      <c r="B992" s="74" t="s">
        <v>580</v>
      </c>
      <c r="C992" s="78" t="s">
        <v>581</v>
      </c>
      <c r="D992" s="78">
        <v>6</v>
      </c>
      <c r="E992" s="126">
        <v>160</v>
      </c>
      <c r="F992" s="75">
        <v>130</v>
      </c>
      <c r="G992" s="70"/>
    </row>
    <row r="993" spans="1:7" ht="15.75">
      <c r="A993" s="114" t="s">
        <v>579</v>
      </c>
      <c r="B993" s="74" t="s">
        <v>580</v>
      </c>
      <c r="C993" s="78" t="s">
        <v>581</v>
      </c>
      <c r="D993" s="78">
        <v>7</v>
      </c>
      <c r="E993" s="126">
        <v>160</v>
      </c>
      <c r="F993" s="75">
        <v>126</v>
      </c>
      <c r="G993" s="70"/>
    </row>
    <row r="994" spans="1:7" ht="15.75">
      <c r="A994" s="114" t="s">
        <v>582</v>
      </c>
      <c r="B994" s="74" t="s">
        <v>580</v>
      </c>
      <c r="C994" s="78" t="s">
        <v>581</v>
      </c>
      <c r="D994" s="78">
        <v>1</v>
      </c>
      <c r="E994" s="126">
        <v>160</v>
      </c>
      <c r="F994" s="75">
        <v>118</v>
      </c>
      <c r="G994" s="70"/>
    </row>
    <row r="995" spans="1:7" ht="15.75">
      <c r="A995" s="114" t="s">
        <v>582</v>
      </c>
      <c r="B995" s="74" t="s">
        <v>580</v>
      </c>
      <c r="C995" s="78" t="s">
        <v>581</v>
      </c>
      <c r="D995" s="78">
        <v>9</v>
      </c>
      <c r="E995" s="126">
        <v>100</v>
      </c>
      <c r="F995" s="75">
        <v>90</v>
      </c>
      <c r="G995" s="70"/>
    </row>
    <row r="996" spans="1:7" ht="15.75">
      <c r="A996" s="114" t="s">
        <v>582</v>
      </c>
      <c r="B996" s="74" t="s">
        <v>580</v>
      </c>
      <c r="C996" s="78" t="s">
        <v>581</v>
      </c>
      <c r="D996" s="78">
        <v>10</v>
      </c>
      <c r="E996" s="126">
        <v>100</v>
      </c>
      <c r="F996" s="75">
        <v>80</v>
      </c>
      <c r="G996" s="70"/>
    </row>
    <row r="997" spans="1:7" ht="15.75">
      <c r="A997" s="114" t="s">
        <v>582</v>
      </c>
      <c r="B997" s="74" t="s">
        <v>580</v>
      </c>
      <c r="C997" s="78" t="s">
        <v>581</v>
      </c>
      <c r="D997" s="78">
        <v>11</v>
      </c>
      <c r="E997" s="126">
        <v>100</v>
      </c>
      <c r="F997" s="75">
        <v>90</v>
      </c>
      <c r="G997" s="70"/>
    </row>
    <row r="998" spans="1:7" ht="15.75">
      <c r="A998" s="114" t="s">
        <v>583</v>
      </c>
      <c r="B998" s="74" t="s">
        <v>580</v>
      </c>
      <c r="C998" s="78" t="s">
        <v>581</v>
      </c>
      <c r="D998" s="78">
        <v>23</v>
      </c>
      <c r="E998" s="126">
        <v>160</v>
      </c>
      <c r="F998" s="75">
        <v>150</v>
      </c>
      <c r="G998" s="70"/>
    </row>
    <row r="999" spans="1:7" ht="15.75">
      <c r="A999" s="114" t="s">
        <v>583</v>
      </c>
      <c r="B999" s="74" t="s">
        <v>580</v>
      </c>
      <c r="C999" s="78" t="s">
        <v>581</v>
      </c>
      <c r="D999" s="78">
        <v>26</v>
      </c>
      <c r="E999" s="126">
        <v>100</v>
      </c>
      <c r="F999" s="75">
        <v>62</v>
      </c>
      <c r="G999" s="70"/>
    </row>
    <row r="1000" spans="1:7" ht="15.75">
      <c r="A1000" s="114" t="s">
        <v>583</v>
      </c>
      <c r="B1000" s="74" t="s">
        <v>580</v>
      </c>
      <c r="C1000" s="78" t="s">
        <v>581</v>
      </c>
      <c r="D1000" s="78">
        <v>27</v>
      </c>
      <c r="E1000" s="126">
        <v>160</v>
      </c>
      <c r="F1000" s="75">
        <v>152</v>
      </c>
      <c r="G1000" s="70"/>
    </row>
    <row r="1001" spans="1:7" ht="15.75">
      <c r="A1001" s="114" t="s">
        <v>583</v>
      </c>
      <c r="B1001" s="74" t="s">
        <v>580</v>
      </c>
      <c r="C1001" s="78" t="s">
        <v>581</v>
      </c>
      <c r="D1001" s="78">
        <v>31</v>
      </c>
      <c r="E1001" s="126">
        <v>250</v>
      </c>
      <c r="F1001" s="75">
        <v>200</v>
      </c>
      <c r="G1001" s="70"/>
    </row>
    <row r="1002" spans="1:7" ht="15.75">
      <c r="A1002" s="114" t="s">
        <v>583</v>
      </c>
      <c r="B1002" s="74" t="s">
        <v>580</v>
      </c>
      <c r="C1002" s="78" t="s">
        <v>581</v>
      </c>
      <c r="D1002" s="78">
        <v>32</v>
      </c>
      <c r="E1002" s="126">
        <v>250</v>
      </c>
      <c r="F1002" s="75">
        <v>172</v>
      </c>
      <c r="G1002" s="70"/>
    </row>
    <row r="1003" spans="1:7" ht="15.75">
      <c r="A1003" s="114" t="s">
        <v>583</v>
      </c>
      <c r="B1003" s="74" t="s">
        <v>580</v>
      </c>
      <c r="C1003" s="78" t="s">
        <v>581</v>
      </c>
      <c r="D1003" s="78">
        <v>33</v>
      </c>
      <c r="E1003" s="126">
        <v>63</v>
      </c>
      <c r="F1003" s="75">
        <v>30</v>
      </c>
      <c r="G1003" s="70"/>
    </row>
    <row r="1004" spans="1:7" ht="15.75">
      <c r="A1004" s="114" t="s">
        <v>583</v>
      </c>
      <c r="B1004" s="74" t="s">
        <v>580</v>
      </c>
      <c r="C1004" s="78" t="s">
        <v>581</v>
      </c>
      <c r="D1004" s="78">
        <v>34</v>
      </c>
      <c r="E1004" s="126">
        <v>250</v>
      </c>
      <c r="F1004" s="75">
        <v>220</v>
      </c>
      <c r="G1004" s="70"/>
    </row>
    <row r="1005" spans="1:7" ht="15.75">
      <c r="A1005" s="114" t="s">
        <v>583</v>
      </c>
      <c r="B1005" s="74" t="s">
        <v>580</v>
      </c>
      <c r="C1005" s="78" t="s">
        <v>581</v>
      </c>
      <c r="D1005" s="78">
        <v>35</v>
      </c>
      <c r="E1005" s="126">
        <v>160</v>
      </c>
      <c r="F1005" s="75">
        <v>142</v>
      </c>
      <c r="G1005" s="70"/>
    </row>
    <row r="1006" spans="1:7" ht="15.75">
      <c r="A1006" s="114" t="s">
        <v>583</v>
      </c>
      <c r="B1006" s="74" t="s">
        <v>580</v>
      </c>
      <c r="C1006" s="78" t="s">
        <v>581</v>
      </c>
      <c r="D1006" s="78">
        <v>40</v>
      </c>
      <c r="E1006" s="126">
        <v>400</v>
      </c>
      <c r="F1006" s="75">
        <v>334</v>
      </c>
      <c r="G1006" s="70"/>
    </row>
    <row r="1007" spans="1:7" ht="15.75">
      <c r="A1007" s="114" t="s">
        <v>583</v>
      </c>
      <c r="B1007" s="74" t="s">
        <v>580</v>
      </c>
      <c r="C1007" s="78" t="s">
        <v>581</v>
      </c>
      <c r="D1007" s="78">
        <v>41</v>
      </c>
      <c r="E1007" s="126">
        <v>160</v>
      </c>
      <c r="F1007" s="75">
        <v>140</v>
      </c>
      <c r="G1007" s="70"/>
    </row>
    <row r="1008" spans="1:7" ht="15.75">
      <c r="A1008" s="114" t="s">
        <v>583</v>
      </c>
      <c r="B1008" s="74" t="s">
        <v>580</v>
      </c>
      <c r="C1008" s="78" t="s">
        <v>581</v>
      </c>
      <c r="D1008" s="78">
        <v>42</v>
      </c>
      <c r="E1008" s="126">
        <v>25</v>
      </c>
      <c r="F1008" s="75">
        <v>18</v>
      </c>
      <c r="G1008" s="70"/>
    </row>
    <row r="1009" spans="1:7" ht="15.75">
      <c r="A1009" s="114" t="s">
        <v>584</v>
      </c>
      <c r="B1009" s="74" t="s">
        <v>580</v>
      </c>
      <c r="C1009" s="78" t="s">
        <v>581</v>
      </c>
      <c r="D1009" s="78">
        <v>132</v>
      </c>
      <c r="E1009" s="126">
        <v>250</v>
      </c>
      <c r="F1009" s="75">
        <v>160</v>
      </c>
      <c r="G1009" s="70"/>
    </row>
    <row r="1010" spans="1:7" ht="15.75">
      <c r="A1010" s="114" t="s">
        <v>584</v>
      </c>
      <c r="B1010" s="74" t="s">
        <v>580</v>
      </c>
      <c r="C1010" s="78" t="s">
        <v>581</v>
      </c>
      <c r="D1010" s="78">
        <v>133</v>
      </c>
      <c r="E1010" s="126">
        <v>100</v>
      </c>
      <c r="F1010" s="75">
        <v>76</v>
      </c>
      <c r="G1010" s="70"/>
    </row>
    <row r="1011" spans="1:7" ht="15.75">
      <c r="A1011" s="114" t="s">
        <v>584</v>
      </c>
      <c r="B1011" s="74" t="s">
        <v>580</v>
      </c>
      <c r="C1011" s="78" t="s">
        <v>581</v>
      </c>
      <c r="D1011" s="78">
        <v>137</v>
      </c>
      <c r="E1011" s="126">
        <v>160</v>
      </c>
      <c r="F1011" s="75">
        <v>152</v>
      </c>
      <c r="G1011" s="70"/>
    </row>
    <row r="1012" spans="1:7" ht="15.75">
      <c r="A1012" s="114" t="s">
        <v>584</v>
      </c>
      <c r="B1012" s="74" t="s">
        <v>580</v>
      </c>
      <c r="C1012" s="78" t="s">
        <v>581</v>
      </c>
      <c r="D1012" s="78">
        <v>138</v>
      </c>
      <c r="E1012" s="126">
        <v>100</v>
      </c>
      <c r="F1012" s="75">
        <v>58</v>
      </c>
      <c r="G1012" s="70"/>
    </row>
    <row r="1013" spans="1:7" ht="15.75">
      <c r="A1013" s="114" t="s">
        <v>585</v>
      </c>
      <c r="B1013" s="74" t="s">
        <v>580</v>
      </c>
      <c r="C1013" s="78" t="s">
        <v>581</v>
      </c>
      <c r="D1013" s="78">
        <v>139</v>
      </c>
      <c r="E1013" s="126">
        <v>160</v>
      </c>
      <c r="F1013" s="75">
        <v>120</v>
      </c>
      <c r="G1013" s="70"/>
    </row>
    <row r="1014" spans="1:7" ht="15.75">
      <c r="A1014" s="114" t="s">
        <v>585</v>
      </c>
      <c r="B1014" s="74" t="s">
        <v>580</v>
      </c>
      <c r="C1014" s="78" t="s">
        <v>581</v>
      </c>
      <c r="D1014" s="78">
        <v>140</v>
      </c>
      <c r="E1014" s="126">
        <v>180</v>
      </c>
      <c r="F1014" s="75">
        <v>153</v>
      </c>
      <c r="G1014" s="70"/>
    </row>
    <row r="1015" spans="1:7" ht="15.75">
      <c r="A1015" s="114" t="s">
        <v>585</v>
      </c>
      <c r="B1015" s="74" t="s">
        <v>580</v>
      </c>
      <c r="C1015" s="78" t="s">
        <v>581</v>
      </c>
      <c r="D1015" s="78">
        <v>143</v>
      </c>
      <c r="E1015" s="126">
        <v>250</v>
      </c>
      <c r="F1015" s="75">
        <v>220</v>
      </c>
      <c r="G1015" s="70"/>
    </row>
    <row r="1016" spans="1:7" ht="15.75">
      <c r="A1016" s="114" t="s">
        <v>585</v>
      </c>
      <c r="B1016" s="74" t="s">
        <v>580</v>
      </c>
      <c r="C1016" s="78" t="s">
        <v>581</v>
      </c>
      <c r="D1016" s="78">
        <v>144</v>
      </c>
      <c r="E1016" s="126">
        <v>400</v>
      </c>
      <c r="F1016" s="75">
        <v>314</v>
      </c>
      <c r="G1016" s="70"/>
    </row>
    <row r="1017" spans="1:7" ht="15.75">
      <c r="A1017" s="114" t="s">
        <v>585</v>
      </c>
      <c r="B1017" s="74" t="s">
        <v>580</v>
      </c>
      <c r="C1017" s="78" t="s">
        <v>581</v>
      </c>
      <c r="D1017" s="78">
        <v>145</v>
      </c>
      <c r="E1017" s="126">
        <v>160</v>
      </c>
      <c r="F1017" s="75">
        <v>114</v>
      </c>
      <c r="G1017" s="70"/>
    </row>
    <row r="1018" spans="1:7" ht="15.75">
      <c r="A1018" s="114" t="s">
        <v>585</v>
      </c>
      <c r="B1018" s="74" t="s">
        <v>580</v>
      </c>
      <c r="C1018" s="78" t="s">
        <v>581</v>
      </c>
      <c r="D1018" s="78">
        <v>146</v>
      </c>
      <c r="E1018" s="126">
        <v>160</v>
      </c>
      <c r="F1018" s="75">
        <v>100</v>
      </c>
      <c r="G1018" s="70"/>
    </row>
    <row r="1019" spans="1:7" ht="15.75">
      <c r="A1019" s="114" t="s">
        <v>585</v>
      </c>
      <c r="B1019" s="74" t="s">
        <v>580</v>
      </c>
      <c r="C1019" s="78" t="s">
        <v>581</v>
      </c>
      <c r="D1019" s="78">
        <v>147</v>
      </c>
      <c r="E1019" s="126">
        <v>160</v>
      </c>
      <c r="F1019" s="75">
        <v>134</v>
      </c>
      <c r="G1019" s="70"/>
    </row>
    <row r="1020" spans="1:7" ht="15.75">
      <c r="A1020" s="114" t="s">
        <v>585</v>
      </c>
      <c r="B1020" s="74" t="s">
        <v>580</v>
      </c>
      <c r="C1020" s="78" t="s">
        <v>581</v>
      </c>
      <c r="D1020" s="78">
        <v>148</v>
      </c>
      <c r="E1020" s="126">
        <v>100</v>
      </c>
      <c r="F1020" s="75">
        <v>75</v>
      </c>
      <c r="G1020" s="70"/>
    </row>
    <row r="1021" spans="1:7" ht="15.75">
      <c r="A1021" s="114" t="s">
        <v>586</v>
      </c>
      <c r="B1021" s="74" t="s">
        <v>580</v>
      </c>
      <c r="C1021" s="78" t="s">
        <v>581</v>
      </c>
      <c r="D1021" s="78">
        <v>1</v>
      </c>
      <c r="E1021" s="126">
        <v>160</v>
      </c>
      <c r="F1021" s="75">
        <v>120</v>
      </c>
      <c r="G1021" s="70"/>
    </row>
    <row r="1022" spans="1:7" ht="15.75">
      <c r="A1022" s="114" t="s">
        <v>586</v>
      </c>
      <c r="B1022" s="74" t="s">
        <v>580</v>
      </c>
      <c r="C1022" s="78" t="s">
        <v>581</v>
      </c>
      <c r="D1022" s="78">
        <v>2</v>
      </c>
      <c r="E1022" s="126">
        <v>160</v>
      </c>
      <c r="F1022" s="75">
        <v>126</v>
      </c>
      <c r="G1022" s="70"/>
    </row>
    <row r="1023" spans="1:7" ht="15.75">
      <c r="A1023" s="114" t="s">
        <v>586</v>
      </c>
      <c r="B1023" s="74" t="s">
        <v>580</v>
      </c>
      <c r="C1023" s="78" t="s">
        <v>581</v>
      </c>
      <c r="D1023" s="78">
        <v>3</v>
      </c>
      <c r="E1023" s="126">
        <v>250</v>
      </c>
      <c r="F1023" s="75">
        <v>220</v>
      </c>
      <c r="G1023" s="70"/>
    </row>
    <row r="1024" spans="1:7" ht="15.75">
      <c r="A1024" s="114" t="s">
        <v>586</v>
      </c>
      <c r="B1024" s="74" t="s">
        <v>580</v>
      </c>
      <c r="C1024" s="78" t="s">
        <v>581</v>
      </c>
      <c r="D1024" s="78">
        <v>4</v>
      </c>
      <c r="E1024" s="126">
        <v>160</v>
      </c>
      <c r="F1024" s="75">
        <v>142</v>
      </c>
      <c r="G1024" s="70"/>
    </row>
    <row r="1025" spans="1:7" ht="15.75">
      <c r="A1025" s="114" t="s">
        <v>586</v>
      </c>
      <c r="B1025" s="74" t="s">
        <v>580</v>
      </c>
      <c r="C1025" s="78" t="s">
        <v>581</v>
      </c>
      <c r="D1025" s="78">
        <v>5</v>
      </c>
      <c r="E1025" s="126">
        <v>160</v>
      </c>
      <c r="F1025" s="75">
        <v>148</v>
      </c>
      <c r="G1025" s="70"/>
    </row>
    <row r="1026" spans="1:7" ht="15.75">
      <c r="A1026" s="114" t="s">
        <v>586</v>
      </c>
      <c r="B1026" s="74" t="s">
        <v>580</v>
      </c>
      <c r="C1026" s="78" t="s">
        <v>581</v>
      </c>
      <c r="D1026" s="78">
        <v>6</v>
      </c>
      <c r="E1026" s="126">
        <v>63</v>
      </c>
      <c r="F1026" s="75">
        <v>52</v>
      </c>
      <c r="G1026" s="70"/>
    </row>
    <row r="1027" spans="1:7" ht="15.75">
      <c r="A1027" s="114" t="s">
        <v>586</v>
      </c>
      <c r="B1027" s="74" t="s">
        <v>580</v>
      </c>
      <c r="C1027" s="78" t="s">
        <v>581</v>
      </c>
      <c r="D1027" s="78">
        <v>7</v>
      </c>
      <c r="E1027" s="126">
        <v>160</v>
      </c>
      <c r="F1027" s="75">
        <v>134</v>
      </c>
      <c r="G1027" s="70"/>
    </row>
    <row r="1028" spans="1:7" ht="15.75">
      <c r="A1028" s="114" t="s">
        <v>586</v>
      </c>
      <c r="B1028" s="74" t="s">
        <v>580</v>
      </c>
      <c r="C1028" s="78" t="s">
        <v>581</v>
      </c>
      <c r="D1028" s="78">
        <v>8</v>
      </c>
      <c r="E1028" s="126">
        <v>100</v>
      </c>
      <c r="F1028" s="75">
        <v>28</v>
      </c>
      <c r="G1028" s="70"/>
    </row>
    <row r="1029" spans="1:7" ht="15.75">
      <c r="A1029" s="114" t="s">
        <v>586</v>
      </c>
      <c r="B1029" s="74" t="s">
        <v>580</v>
      </c>
      <c r="C1029" s="78" t="s">
        <v>581</v>
      </c>
      <c r="D1029" s="78">
        <v>9</v>
      </c>
      <c r="E1029" s="126">
        <v>40</v>
      </c>
      <c r="F1029" s="75">
        <v>30</v>
      </c>
      <c r="G1029" s="70"/>
    </row>
    <row r="1030" spans="1:7" ht="15.75">
      <c r="A1030" s="114" t="s">
        <v>586</v>
      </c>
      <c r="B1030" s="74" t="s">
        <v>580</v>
      </c>
      <c r="C1030" s="78" t="s">
        <v>581</v>
      </c>
      <c r="D1030" s="78">
        <v>10</v>
      </c>
      <c r="E1030" s="126">
        <v>160</v>
      </c>
      <c r="F1030" s="75">
        <v>100</v>
      </c>
      <c r="G1030" s="70"/>
    </row>
    <row r="1031" spans="1:7" ht="15.75">
      <c r="A1031" s="114" t="s">
        <v>586</v>
      </c>
      <c r="B1031" s="74" t="s">
        <v>580</v>
      </c>
      <c r="C1031" s="78" t="s">
        <v>581</v>
      </c>
      <c r="D1031" s="78">
        <v>11</v>
      </c>
      <c r="E1031" s="126">
        <v>160</v>
      </c>
      <c r="F1031" s="75">
        <v>135</v>
      </c>
      <c r="G1031" s="70"/>
    </row>
    <row r="1032" spans="1:7" ht="15.75">
      <c r="A1032" s="114" t="s">
        <v>586</v>
      </c>
      <c r="B1032" s="74" t="s">
        <v>580</v>
      </c>
      <c r="C1032" s="78" t="s">
        <v>581</v>
      </c>
      <c r="D1032" s="78">
        <v>13</v>
      </c>
      <c r="E1032" s="126">
        <v>250</v>
      </c>
      <c r="F1032" s="75">
        <v>216</v>
      </c>
      <c r="G1032" s="70"/>
    </row>
    <row r="1033" spans="1:7" ht="15.75">
      <c r="A1033" s="114" t="s">
        <v>587</v>
      </c>
      <c r="B1033" s="74" t="s">
        <v>580</v>
      </c>
      <c r="C1033" s="78" t="s">
        <v>581</v>
      </c>
      <c r="D1033" s="78">
        <v>15</v>
      </c>
      <c r="E1033" s="126">
        <v>25</v>
      </c>
      <c r="F1033" s="75">
        <v>8</v>
      </c>
      <c r="G1033" s="70"/>
    </row>
    <row r="1034" spans="1:7" ht="15.75">
      <c r="A1034" s="114" t="s">
        <v>587</v>
      </c>
      <c r="B1034" s="74" t="s">
        <v>580</v>
      </c>
      <c r="C1034" s="78" t="s">
        <v>581</v>
      </c>
      <c r="D1034" s="78">
        <v>16</v>
      </c>
      <c r="E1034" s="126">
        <v>160</v>
      </c>
      <c r="F1034" s="75">
        <v>50</v>
      </c>
      <c r="G1034" s="70"/>
    </row>
    <row r="1035" spans="1:7" ht="15.75">
      <c r="A1035" s="114" t="s">
        <v>587</v>
      </c>
      <c r="B1035" s="74" t="s">
        <v>580</v>
      </c>
      <c r="C1035" s="78" t="s">
        <v>581</v>
      </c>
      <c r="D1035" s="78">
        <v>18</v>
      </c>
      <c r="E1035" s="126">
        <v>160</v>
      </c>
      <c r="F1035" s="75">
        <v>72</v>
      </c>
      <c r="G1035" s="70"/>
    </row>
    <row r="1036" spans="1:7" ht="15.75">
      <c r="A1036" s="114" t="s">
        <v>587</v>
      </c>
      <c r="B1036" s="74" t="s">
        <v>580</v>
      </c>
      <c r="C1036" s="78" t="s">
        <v>581</v>
      </c>
      <c r="D1036" s="78">
        <v>20</v>
      </c>
      <c r="E1036" s="126">
        <v>100</v>
      </c>
      <c r="F1036" s="75">
        <v>30</v>
      </c>
      <c r="G1036" s="70"/>
    </row>
    <row r="1037" spans="1:7" ht="15.75">
      <c r="A1037" s="114" t="s">
        <v>587</v>
      </c>
      <c r="B1037" s="74" t="s">
        <v>580</v>
      </c>
      <c r="C1037" s="78" t="s">
        <v>581</v>
      </c>
      <c r="D1037" s="78">
        <v>22</v>
      </c>
      <c r="E1037" s="126">
        <v>100</v>
      </c>
      <c r="F1037" s="75">
        <v>66</v>
      </c>
      <c r="G1037" s="70"/>
    </row>
    <row r="1038" spans="1:7" ht="15.75">
      <c r="A1038" s="114" t="s">
        <v>587</v>
      </c>
      <c r="B1038" s="74" t="s">
        <v>580</v>
      </c>
      <c r="C1038" s="78" t="s">
        <v>581</v>
      </c>
      <c r="D1038" s="78">
        <v>23</v>
      </c>
      <c r="E1038" s="126">
        <v>400</v>
      </c>
      <c r="F1038" s="75">
        <v>320</v>
      </c>
      <c r="G1038" s="70"/>
    </row>
    <row r="1039" spans="1:7" ht="15.75">
      <c r="A1039" s="114" t="s">
        <v>587</v>
      </c>
      <c r="B1039" s="74" t="s">
        <v>580</v>
      </c>
      <c r="C1039" s="78" t="s">
        <v>581</v>
      </c>
      <c r="D1039" s="78">
        <v>24</v>
      </c>
      <c r="E1039" s="126">
        <v>160</v>
      </c>
      <c r="F1039" s="75">
        <v>110</v>
      </c>
      <c r="G1039" s="70"/>
    </row>
    <row r="1040" spans="1:7" ht="15.75">
      <c r="A1040" s="114" t="s">
        <v>587</v>
      </c>
      <c r="B1040" s="74" t="s">
        <v>580</v>
      </c>
      <c r="C1040" s="78" t="s">
        <v>581</v>
      </c>
      <c r="D1040" s="78">
        <v>25</v>
      </c>
      <c r="E1040" s="126">
        <v>160</v>
      </c>
      <c r="F1040" s="75">
        <v>135</v>
      </c>
      <c r="G1040" s="70"/>
    </row>
    <row r="1041" spans="1:7" ht="15.75">
      <c r="A1041" s="114" t="s">
        <v>587</v>
      </c>
      <c r="B1041" s="74" t="s">
        <v>580</v>
      </c>
      <c r="C1041" s="78" t="s">
        <v>581</v>
      </c>
      <c r="D1041" s="78">
        <v>26</v>
      </c>
      <c r="E1041" s="126">
        <v>160</v>
      </c>
      <c r="F1041" s="75">
        <v>94</v>
      </c>
      <c r="G1041" s="70"/>
    </row>
    <row r="1042" spans="1:7" ht="15.75">
      <c r="A1042" s="114" t="s">
        <v>587</v>
      </c>
      <c r="B1042" s="74" t="s">
        <v>580</v>
      </c>
      <c r="C1042" s="78" t="s">
        <v>581</v>
      </c>
      <c r="D1042" s="78">
        <v>27</v>
      </c>
      <c r="E1042" s="126">
        <v>100</v>
      </c>
      <c r="F1042" s="75">
        <v>60</v>
      </c>
      <c r="G1042" s="70"/>
    </row>
    <row r="1043" spans="1:7" ht="15.75">
      <c r="A1043" s="114" t="s">
        <v>587</v>
      </c>
      <c r="B1043" s="74" t="s">
        <v>580</v>
      </c>
      <c r="C1043" s="78" t="s">
        <v>581</v>
      </c>
      <c r="D1043" s="78">
        <v>28</v>
      </c>
      <c r="E1043" s="126">
        <v>63</v>
      </c>
      <c r="F1043" s="75">
        <v>28</v>
      </c>
      <c r="G1043" s="70"/>
    </row>
    <row r="1044" spans="1:7" ht="15.75">
      <c r="A1044" s="114" t="s">
        <v>587</v>
      </c>
      <c r="B1044" s="74" t="s">
        <v>580</v>
      </c>
      <c r="C1044" s="78" t="s">
        <v>581</v>
      </c>
      <c r="D1044" s="78">
        <v>29</v>
      </c>
      <c r="E1044" s="126">
        <v>160</v>
      </c>
      <c r="F1044" s="75">
        <v>144</v>
      </c>
      <c r="G1044" s="70"/>
    </row>
    <row r="1045" spans="1:7" ht="15.75">
      <c r="A1045" s="114" t="s">
        <v>587</v>
      </c>
      <c r="B1045" s="74" t="s">
        <v>580</v>
      </c>
      <c r="C1045" s="78" t="s">
        <v>581</v>
      </c>
      <c r="D1045" s="78">
        <v>30</v>
      </c>
      <c r="E1045" s="126">
        <v>250</v>
      </c>
      <c r="F1045" s="75">
        <v>160</v>
      </c>
      <c r="G1045" s="70"/>
    </row>
    <row r="1046" spans="1:7" ht="15.75">
      <c r="A1046" s="114" t="s">
        <v>587</v>
      </c>
      <c r="B1046" s="74" t="s">
        <v>580</v>
      </c>
      <c r="C1046" s="78" t="s">
        <v>581</v>
      </c>
      <c r="D1046" s="78">
        <v>32</v>
      </c>
      <c r="E1046" s="126">
        <v>100</v>
      </c>
      <c r="F1046" s="75">
        <v>78</v>
      </c>
      <c r="G1046" s="70"/>
    </row>
    <row r="1047" spans="1:7" ht="15.75">
      <c r="A1047" s="114" t="s">
        <v>587</v>
      </c>
      <c r="B1047" s="74" t="s">
        <v>580</v>
      </c>
      <c r="C1047" s="78" t="s">
        <v>581</v>
      </c>
      <c r="D1047" s="78">
        <v>33</v>
      </c>
      <c r="E1047" s="126">
        <v>400</v>
      </c>
      <c r="F1047" s="75">
        <v>350</v>
      </c>
      <c r="G1047" s="70"/>
    </row>
    <row r="1048" spans="1:7" ht="15.75">
      <c r="A1048" s="114" t="s">
        <v>587</v>
      </c>
      <c r="B1048" s="74" t="s">
        <v>580</v>
      </c>
      <c r="C1048" s="78" t="s">
        <v>581</v>
      </c>
      <c r="D1048" s="78">
        <v>35</v>
      </c>
      <c r="E1048" s="126">
        <v>400</v>
      </c>
      <c r="F1048" s="75">
        <v>360</v>
      </c>
      <c r="G1048" s="70"/>
    </row>
    <row r="1049" spans="1:7" ht="15.75">
      <c r="A1049" s="114" t="s">
        <v>587</v>
      </c>
      <c r="B1049" s="74" t="s">
        <v>580</v>
      </c>
      <c r="C1049" s="78" t="s">
        <v>581</v>
      </c>
      <c r="D1049" s="78">
        <v>36</v>
      </c>
      <c r="E1049" s="126">
        <v>400</v>
      </c>
      <c r="F1049" s="75">
        <v>348</v>
      </c>
      <c r="G1049" s="70"/>
    </row>
    <row r="1050" spans="1:7" ht="15.75">
      <c r="A1050" s="114" t="s">
        <v>587</v>
      </c>
      <c r="B1050" s="74" t="s">
        <v>580</v>
      </c>
      <c r="C1050" s="78" t="s">
        <v>581</v>
      </c>
      <c r="D1050" s="78">
        <v>40</v>
      </c>
      <c r="E1050" s="126">
        <v>100</v>
      </c>
      <c r="F1050" s="75">
        <v>80</v>
      </c>
      <c r="G1050" s="70"/>
    </row>
    <row r="1051" spans="1:7" ht="15.75">
      <c r="A1051" s="114" t="s">
        <v>587</v>
      </c>
      <c r="B1051" s="74" t="s">
        <v>580</v>
      </c>
      <c r="C1051" s="78" t="s">
        <v>581</v>
      </c>
      <c r="D1051" s="78">
        <v>41</v>
      </c>
      <c r="E1051" s="126">
        <v>320</v>
      </c>
      <c r="F1051" s="75">
        <v>190</v>
      </c>
      <c r="G1051" s="70"/>
    </row>
    <row r="1052" spans="1:7" ht="15.75">
      <c r="A1052" s="114" t="s">
        <v>587</v>
      </c>
      <c r="B1052" s="74" t="s">
        <v>580</v>
      </c>
      <c r="C1052" s="78" t="s">
        <v>581</v>
      </c>
      <c r="D1052" s="78">
        <v>42</v>
      </c>
      <c r="E1052" s="126">
        <v>400</v>
      </c>
      <c r="F1052" s="75">
        <v>340</v>
      </c>
      <c r="G1052" s="70"/>
    </row>
    <row r="1053" spans="1:7" ht="15.75">
      <c r="A1053" s="114" t="s">
        <v>587</v>
      </c>
      <c r="B1053" s="74" t="s">
        <v>580</v>
      </c>
      <c r="C1053" s="78" t="s">
        <v>581</v>
      </c>
      <c r="D1053" s="78">
        <v>44</v>
      </c>
      <c r="E1053" s="126">
        <v>100</v>
      </c>
      <c r="F1053" s="75">
        <v>34</v>
      </c>
      <c r="G1053" s="70"/>
    </row>
    <row r="1054" spans="1:7" ht="15.75">
      <c r="A1054" s="114" t="s">
        <v>587</v>
      </c>
      <c r="B1054" s="74" t="s">
        <v>580</v>
      </c>
      <c r="C1054" s="78" t="s">
        <v>581</v>
      </c>
      <c r="D1054" s="78">
        <v>45</v>
      </c>
      <c r="E1054" s="126">
        <v>250</v>
      </c>
      <c r="F1054" s="75">
        <v>40</v>
      </c>
      <c r="G1054" s="70"/>
    </row>
    <row r="1055" spans="1:7" ht="15.75">
      <c r="A1055" s="114" t="s">
        <v>587</v>
      </c>
      <c r="B1055" s="74" t="s">
        <v>580</v>
      </c>
      <c r="C1055" s="78" t="s">
        <v>581</v>
      </c>
      <c r="D1055" s="78">
        <v>46</v>
      </c>
      <c r="E1055" s="126">
        <v>100</v>
      </c>
      <c r="F1055" s="75">
        <v>74</v>
      </c>
      <c r="G1055" s="70"/>
    </row>
    <row r="1056" spans="1:7" ht="15.75">
      <c r="A1056" s="114" t="s">
        <v>587</v>
      </c>
      <c r="B1056" s="74" t="s">
        <v>580</v>
      </c>
      <c r="C1056" s="78" t="s">
        <v>581</v>
      </c>
      <c r="D1056" s="78">
        <v>47</v>
      </c>
      <c r="E1056" s="126">
        <v>250</v>
      </c>
      <c r="F1056" s="75">
        <v>184</v>
      </c>
    </row>
    <row r="1057" spans="1:6" ht="15.75">
      <c r="A1057" s="114" t="s">
        <v>587</v>
      </c>
      <c r="B1057" s="74" t="s">
        <v>580</v>
      </c>
      <c r="C1057" s="78" t="s">
        <v>581</v>
      </c>
      <c r="D1057" s="78">
        <v>51</v>
      </c>
      <c r="E1057" s="126">
        <v>100</v>
      </c>
      <c r="F1057" s="75">
        <v>70</v>
      </c>
    </row>
    <row r="1058" spans="1:6" ht="15.75">
      <c r="A1058" s="114" t="s">
        <v>587</v>
      </c>
      <c r="B1058" s="74" t="s">
        <v>580</v>
      </c>
      <c r="C1058" s="78" t="s">
        <v>581</v>
      </c>
      <c r="D1058" s="78">
        <v>54</v>
      </c>
      <c r="E1058" s="126">
        <v>100</v>
      </c>
      <c r="F1058" s="75">
        <v>50</v>
      </c>
    </row>
    <row r="1059" spans="1:6" ht="15.75">
      <c r="A1059" s="114" t="s">
        <v>587</v>
      </c>
      <c r="B1059" s="74" t="s">
        <v>580</v>
      </c>
      <c r="C1059" s="78" t="s">
        <v>581</v>
      </c>
      <c r="D1059" s="78">
        <v>55</v>
      </c>
      <c r="E1059" s="126">
        <v>100</v>
      </c>
      <c r="F1059" s="75">
        <v>46</v>
      </c>
    </row>
    <row r="1060" spans="1:6" ht="15.75">
      <c r="A1060" s="114" t="s">
        <v>587</v>
      </c>
      <c r="B1060" s="74" t="s">
        <v>580</v>
      </c>
      <c r="C1060" s="78" t="s">
        <v>581</v>
      </c>
      <c r="D1060" s="78">
        <v>61</v>
      </c>
      <c r="E1060" s="126">
        <v>250</v>
      </c>
      <c r="F1060" s="75">
        <v>200</v>
      </c>
    </row>
    <row r="1061" spans="1:6" ht="15.75">
      <c r="A1061" s="114" t="s">
        <v>587</v>
      </c>
      <c r="B1061" s="74" t="s">
        <v>580</v>
      </c>
      <c r="C1061" s="78" t="s">
        <v>581</v>
      </c>
      <c r="D1061" s="78">
        <v>62</v>
      </c>
      <c r="E1061" s="126">
        <v>100</v>
      </c>
      <c r="F1061" s="75">
        <v>78</v>
      </c>
    </row>
    <row r="1062" spans="1:6" ht="15.75">
      <c r="A1062" s="114" t="s">
        <v>587</v>
      </c>
      <c r="B1062" s="74" t="s">
        <v>580</v>
      </c>
      <c r="C1062" s="78" t="s">
        <v>581</v>
      </c>
      <c r="D1062" s="78">
        <v>69</v>
      </c>
      <c r="E1062" s="126">
        <v>400</v>
      </c>
      <c r="F1062" s="75">
        <v>205</v>
      </c>
    </row>
    <row r="1063" spans="1:6" ht="15.75">
      <c r="A1063" s="114" t="s">
        <v>587</v>
      </c>
      <c r="B1063" s="74" t="s">
        <v>580</v>
      </c>
      <c r="C1063" s="78" t="s">
        <v>581</v>
      </c>
      <c r="D1063" s="78">
        <v>72</v>
      </c>
      <c r="E1063" s="126">
        <v>400</v>
      </c>
      <c r="F1063" s="75">
        <v>340</v>
      </c>
    </row>
    <row r="1064" spans="1:6" ht="15.75">
      <c r="A1064" s="114" t="s">
        <v>587</v>
      </c>
      <c r="B1064" s="74" t="s">
        <v>580</v>
      </c>
      <c r="C1064" s="78" t="s">
        <v>581</v>
      </c>
      <c r="D1064" s="78">
        <v>73</v>
      </c>
      <c r="E1064" s="126">
        <v>160</v>
      </c>
      <c r="F1064" s="75">
        <v>124</v>
      </c>
    </row>
    <row r="1065" spans="1:6" ht="15.75">
      <c r="A1065" s="114" t="s">
        <v>587</v>
      </c>
      <c r="B1065" s="74" t="s">
        <v>580</v>
      </c>
      <c r="C1065" s="78" t="s">
        <v>581</v>
      </c>
      <c r="D1065" s="78">
        <v>74</v>
      </c>
      <c r="E1065" s="126">
        <v>250</v>
      </c>
      <c r="F1065" s="75">
        <v>154</v>
      </c>
    </row>
    <row r="1066" spans="1:6" ht="15.75">
      <c r="A1066" s="114" t="s">
        <v>587</v>
      </c>
      <c r="B1066" s="74" t="s">
        <v>580</v>
      </c>
      <c r="C1066" s="78" t="s">
        <v>581</v>
      </c>
      <c r="D1066" s="78">
        <v>75</v>
      </c>
      <c r="E1066" s="126">
        <v>400</v>
      </c>
      <c r="F1066" s="75">
        <v>348</v>
      </c>
    </row>
    <row r="1067" spans="1:6" ht="15.75">
      <c r="A1067" s="114" t="s">
        <v>587</v>
      </c>
      <c r="B1067" s="74" t="s">
        <v>580</v>
      </c>
      <c r="C1067" s="78" t="s">
        <v>581</v>
      </c>
      <c r="D1067" s="78">
        <v>77</v>
      </c>
      <c r="E1067" s="126">
        <v>160</v>
      </c>
      <c r="F1067" s="75">
        <v>96</v>
      </c>
    </row>
    <row r="1068" spans="1:6" ht="15.75">
      <c r="A1068" s="114" t="s">
        <v>587</v>
      </c>
      <c r="B1068" s="74" t="s">
        <v>580</v>
      </c>
      <c r="C1068" s="78" t="s">
        <v>581</v>
      </c>
      <c r="D1068" s="78">
        <v>79</v>
      </c>
      <c r="E1068" s="126">
        <v>630</v>
      </c>
      <c r="F1068" s="75">
        <v>388</v>
      </c>
    </row>
    <row r="1069" spans="1:6" ht="15.75">
      <c r="A1069" s="114" t="s">
        <v>587</v>
      </c>
      <c r="B1069" s="74" t="s">
        <v>580</v>
      </c>
      <c r="C1069" s="78" t="s">
        <v>581</v>
      </c>
      <c r="D1069" s="78">
        <v>80</v>
      </c>
      <c r="E1069" s="126">
        <v>400</v>
      </c>
      <c r="F1069" s="75">
        <v>28</v>
      </c>
    </row>
    <row r="1070" spans="1:6" ht="15.75">
      <c r="A1070" s="114" t="s">
        <v>587</v>
      </c>
      <c r="B1070" s="74" t="s">
        <v>580</v>
      </c>
      <c r="C1070" s="78" t="s">
        <v>581</v>
      </c>
      <c r="D1070" s="78">
        <v>81</v>
      </c>
      <c r="E1070" s="126">
        <v>250</v>
      </c>
      <c r="F1070" s="75">
        <v>190</v>
      </c>
    </row>
    <row r="1071" spans="1:6" ht="15.75">
      <c r="A1071" s="114" t="s">
        <v>587</v>
      </c>
      <c r="B1071" s="74" t="s">
        <v>580</v>
      </c>
      <c r="C1071" s="78" t="s">
        <v>581</v>
      </c>
      <c r="D1071" s="78">
        <v>82</v>
      </c>
      <c r="E1071" s="126">
        <v>63</v>
      </c>
      <c r="F1071" s="75">
        <v>30</v>
      </c>
    </row>
    <row r="1072" spans="1:6" ht="15.75">
      <c r="A1072" s="114" t="s">
        <v>587</v>
      </c>
      <c r="B1072" s="74" t="s">
        <v>580</v>
      </c>
      <c r="C1072" s="78" t="s">
        <v>581</v>
      </c>
      <c r="D1072" s="78">
        <v>86</v>
      </c>
      <c r="E1072" s="126">
        <v>160</v>
      </c>
      <c r="F1072" s="75">
        <v>123</v>
      </c>
    </row>
    <row r="1073" spans="1:6" ht="15.75">
      <c r="A1073" s="114" t="s">
        <v>587</v>
      </c>
      <c r="B1073" s="74" t="s">
        <v>580</v>
      </c>
      <c r="C1073" s="78" t="s">
        <v>581</v>
      </c>
      <c r="D1073" s="78">
        <v>88</v>
      </c>
      <c r="E1073" s="126">
        <v>400</v>
      </c>
      <c r="F1073" s="75">
        <v>360</v>
      </c>
    </row>
    <row r="1074" spans="1:6" ht="15.75">
      <c r="A1074" s="114" t="s">
        <v>587</v>
      </c>
      <c r="B1074" s="74" t="s">
        <v>580</v>
      </c>
      <c r="C1074" s="78" t="s">
        <v>581</v>
      </c>
      <c r="D1074" s="78">
        <v>90</v>
      </c>
      <c r="E1074" s="126">
        <v>100</v>
      </c>
      <c r="F1074" s="75">
        <v>62</v>
      </c>
    </row>
    <row r="1075" spans="1:6" ht="15.75">
      <c r="A1075" s="114" t="s">
        <v>587</v>
      </c>
      <c r="B1075" s="74" t="s">
        <v>580</v>
      </c>
      <c r="C1075" s="78" t="s">
        <v>581</v>
      </c>
      <c r="D1075" s="78">
        <v>91</v>
      </c>
      <c r="E1075" s="126">
        <v>100</v>
      </c>
      <c r="F1075" s="75">
        <v>60</v>
      </c>
    </row>
    <row r="1076" spans="1:6" ht="15.75">
      <c r="A1076" s="114" t="s">
        <v>587</v>
      </c>
      <c r="B1076" s="74" t="s">
        <v>580</v>
      </c>
      <c r="C1076" s="78" t="s">
        <v>581</v>
      </c>
      <c r="D1076" s="78">
        <v>92</v>
      </c>
      <c r="E1076" s="126">
        <v>160</v>
      </c>
      <c r="F1076" s="75">
        <v>110</v>
      </c>
    </row>
    <row r="1077" spans="1:6" ht="15.75">
      <c r="A1077" s="114" t="s">
        <v>587</v>
      </c>
      <c r="B1077" s="74" t="s">
        <v>580</v>
      </c>
      <c r="C1077" s="78" t="s">
        <v>581</v>
      </c>
      <c r="D1077" s="78">
        <v>95</v>
      </c>
      <c r="E1077" s="126">
        <v>250</v>
      </c>
      <c r="F1077" s="75">
        <v>155</v>
      </c>
    </row>
    <row r="1078" spans="1:6" ht="15.75">
      <c r="A1078" s="114" t="s">
        <v>588</v>
      </c>
      <c r="B1078" s="74" t="s">
        <v>580</v>
      </c>
      <c r="C1078" s="78" t="s">
        <v>581</v>
      </c>
      <c r="D1078" s="78">
        <v>17</v>
      </c>
      <c r="E1078" s="126">
        <v>100</v>
      </c>
      <c r="F1078" s="75">
        <v>80</v>
      </c>
    </row>
    <row r="1079" spans="1:6" ht="15.75">
      <c r="A1079" s="114" t="s">
        <v>588</v>
      </c>
      <c r="B1079" s="74" t="s">
        <v>580</v>
      </c>
      <c r="C1079" s="78" t="s">
        <v>581</v>
      </c>
      <c r="D1079" s="78">
        <v>19</v>
      </c>
      <c r="E1079" s="126">
        <v>400</v>
      </c>
      <c r="F1079" s="75">
        <v>360</v>
      </c>
    </row>
    <row r="1080" spans="1:6" ht="15.75">
      <c r="A1080" s="114" t="s">
        <v>589</v>
      </c>
      <c r="B1080" s="74" t="s">
        <v>580</v>
      </c>
      <c r="C1080" s="78" t="s">
        <v>581</v>
      </c>
      <c r="D1080" s="78">
        <v>1</v>
      </c>
      <c r="E1080" s="126">
        <v>100</v>
      </c>
      <c r="F1080" s="75">
        <v>70</v>
      </c>
    </row>
    <row r="1081" spans="1:6" ht="15.75">
      <c r="A1081" s="114" t="s">
        <v>589</v>
      </c>
      <c r="B1081" s="74" t="s">
        <v>580</v>
      </c>
      <c r="C1081" s="78" t="s">
        <v>581</v>
      </c>
      <c r="D1081" s="78">
        <v>2</v>
      </c>
      <c r="E1081" s="126">
        <v>100</v>
      </c>
      <c r="F1081" s="75">
        <v>62</v>
      </c>
    </row>
    <row r="1082" spans="1:6" ht="15.75">
      <c r="A1082" s="114" t="s">
        <v>589</v>
      </c>
      <c r="B1082" s="74" t="s">
        <v>580</v>
      </c>
      <c r="C1082" s="78" t="s">
        <v>581</v>
      </c>
      <c r="D1082" s="78">
        <v>3</v>
      </c>
      <c r="E1082" s="126">
        <v>160</v>
      </c>
      <c r="F1082" s="75">
        <v>128</v>
      </c>
    </row>
    <row r="1083" spans="1:6" ht="15.75">
      <c r="A1083" s="114" t="s">
        <v>589</v>
      </c>
      <c r="B1083" s="74" t="s">
        <v>580</v>
      </c>
      <c r="C1083" s="78" t="s">
        <v>581</v>
      </c>
      <c r="D1083" s="78">
        <v>4</v>
      </c>
      <c r="E1083" s="126">
        <v>250</v>
      </c>
      <c r="F1083" s="75">
        <v>232</v>
      </c>
    </row>
    <row r="1084" spans="1:6" ht="15.75">
      <c r="A1084" s="114" t="s">
        <v>589</v>
      </c>
      <c r="B1084" s="74" t="s">
        <v>580</v>
      </c>
      <c r="C1084" s="78" t="s">
        <v>581</v>
      </c>
      <c r="D1084" s="78">
        <v>5</v>
      </c>
      <c r="E1084" s="126">
        <v>400</v>
      </c>
      <c r="F1084" s="75">
        <v>362</v>
      </c>
    </row>
    <row r="1085" spans="1:6" ht="15.75">
      <c r="A1085" s="114" t="s">
        <v>589</v>
      </c>
      <c r="B1085" s="74" t="s">
        <v>580</v>
      </c>
      <c r="C1085" s="78" t="s">
        <v>581</v>
      </c>
      <c r="D1085" s="78">
        <v>6</v>
      </c>
      <c r="E1085" s="126">
        <v>160</v>
      </c>
      <c r="F1085" s="75">
        <v>112</v>
      </c>
    </row>
    <row r="1086" spans="1:6" ht="15.75">
      <c r="A1086" s="114" t="s">
        <v>589</v>
      </c>
      <c r="B1086" s="74" t="s">
        <v>580</v>
      </c>
      <c r="C1086" s="78" t="s">
        <v>581</v>
      </c>
      <c r="D1086" s="78">
        <v>7</v>
      </c>
      <c r="E1086" s="126">
        <v>400</v>
      </c>
      <c r="F1086" s="75">
        <v>42</v>
      </c>
    </row>
    <row r="1087" spans="1:6" ht="15.75">
      <c r="A1087" s="114" t="s">
        <v>589</v>
      </c>
      <c r="B1087" s="74" t="s">
        <v>580</v>
      </c>
      <c r="C1087" s="78" t="s">
        <v>581</v>
      </c>
      <c r="D1087" s="78">
        <v>11</v>
      </c>
      <c r="E1087" s="126">
        <v>160</v>
      </c>
      <c r="F1087" s="75">
        <v>73</v>
      </c>
    </row>
    <row r="1088" spans="1:6" ht="15.75">
      <c r="A1088" s="114" t="s">
        <v>589</v>
      </c>
      <c r="B1088" s="74" t="s">
        <v>580</v>
      </c>
      <c r="C1088" s="78" t="s">
        <v>581</v>
      </c>
      <c r="D1088" s="78">
        <v>12</v>
      </c>
      <c r="E1088" s="126">
        <v>250</v>
      </c>
      <c r="F1088" s="75">
        <v>140</v>
      </c>
    </row>
    <row r="1089" spans="1:7" ht="15.75">
      <c r="A1089" s="114" t="s">
        <v>589</v>
      </c>
      <c r="B1089" s="74" t="s">
        <v>580</v>
      </c>
      <c r="C1089" s="78" t="s">
        <v>581</v>
      </c>
      <c r="D1089" s="78">
        <v>13</v>
      </c>
      <c r="E1089" s="126">
        <v>63</v>
      </c>
      <c r="F1089" s="75">
        <v>40</v>
      </c>
    </row>
    <row r="1090" spans="1:7" ht="15.75">
      <c r="A1090" s="114" t="s">
        <v>589</v>
      </c>
      <c r="B1090" s="74" t="s">
        <v>580</v>
      </c>
      <c r="C1090" s="78" t="s">
        <v>581</v>
      </c>
      <c r="D1090" s="78">
        <v>14</v>
      </c>
      <c r="E1090" s="126">
        <v>63</v>
      </c>
      <c r="F1090" s="75">
        <v>50</v>
      </c>
    </row>
    <row r="1091" spans="1:7" ht="15.75">
      <c r="A1091" s="114" t="s">
        <v>589</v>
      </c>
      <c r="B1091" s="74" t="s">
        <v>580</v>
      </c>
      <c r="C1091" s="78" t="s">
        <v>581</v>
      </c>
      <c r="D1091" s="78">
        <v>15</v>
      </c>
      <c r="E1091" s="126">
        <v>250</v>
      </c>
      <c r="F1091" s="75">
        <v>62</v>
      </c>
    </row>
    <row r="1092" spans="1:7" ht="15.75">
      <c r="A1092" s="114" t="s">
        <v>589</v>
      </c>
      <c r="B1092" s="74" t="s">
        <v>580</v>
      </c>
      <c r="C1092" s="78" t="s">
        <v>581</v>
      </c>
      <c r="D1092" s="78">
        <v>16</v>
      </c>
      <c r="E1092" s="126">
        <v>25</v>
      </c>
      <c r="F1092" s="75">
        <v>20</v>
      </c>
    </row>
    <row r="1093" spans="1:7" ht="15.75">
      <c r="A1093" s="114" t="s">
        <v>590</v>
      </c>
      <c r="B1093" s="74" t="s">
        <v>580</v>
      </c>
      <c r="C1093" s="78" t="s">
        <v>581</v>
      </c>
      <c r="D1093" s="78">
        <v>105</v>
      </c>
      <c r="E1093" s="126">
        <v>160</v>
      </c>
      <c r="F1093" s="75">
        <v>120</v>
      </c>
    </row>
    <row r="1094" spans="1:7" ht="15.75">
      <c r="A1094" s="114" t="s">
        <v>590</v>
      </c>
      <c r="B1094" s="74" t="s">
        <v>580</v>
      </c>
      <c r="C1094" s="78" t="s">
        <v>581</v>
      </c>
      <c r="D1094" s="78">
        <v>110</v>
      </c>
      <c r="E1094" s="126">
        <v>250</v>
      </c>
      <c r="F1094" s="75">
        <v>53</v>
      </c>
    </row>
    <row r="1095" spans="1:7" ht="15.75">
      <c r="A1095" s="114" t="s">
        <v>590</v>
      </c>
      <c r="B1095" s="74" t="s">
        <v>580</v>
      </c>
      <c r="C1095" s="78" t="s">
        <v>581</v>
      </c>
      <c r="D1095" s="78">
        <v>111</v>
      </c>
      <c r="E1095" s="126">
        <v>100</v>
      </c>
      <c r="F1095" s="75">
        <v>60</v>
      </c>
      <c r="G1095" s="70"/>
    </row>
    <row r="1096" spans="1:7" ht="15.75">
      <c r="A1096" s="114" t="s">
        <v>590</v>
      </c>
      <c r="B1096" s="74" t="s">
        <v>580</v>
      </c>
      <c r="C1096" s="78" t="s">
        <v>581</v>
      </c>
      <c r="D1096" s="78">
        <v>114</v>
      </c>
      <c r="E1096" s="126">
        <v>250</v>
      </c>
      <c r="F1096" s="75">
        <v>82</v>
      </c>
      <c r="G1096" s="70"/>
    </row>
    <row r="1097" spans="1:7" ht="15.75">
      <c r="A1097" s="114" t="s">
        <v>590</v>
      </c>
      <c r="B1097" s="74" t="s">
        <v>580</v>
      </c>
      <c r="C1097" s="78" t="s">
        <v>581</v>
      </c>
      <c r="D1097" s="78">
        <v>115</v>
      </c>
      <c r="E1097" s="126">
        <v>160</v>
      </c>
      <c r="F1097" s="75">
        <v>90</v>
      </c>
      <c r="G1097" s="70"/>
    </row>
    <row r="1098" spans="1:7" ht="15.75">
      <c r="A1098" s="114" t="s">
        <v>591</v>
      </c>
      <c r="B1098" s="74" t="s">
        <v>580</v>
      </c>
      <c r="C1098" s="78" t="s">
        <v>581</v>
      </c>
      <c r="D1098" s="78">
        <v>155</v>
      </c>
      <c r="E1098" s="126">
        <v>100</v>
      </c>
      <c r="F1098" s="75">
        <v>74</v>
      </c>
      <c r="G1098" s="70"/>
    </row>
    <row r="1099" spans="1:7" ht="15.75">
      <c r="A1099" s="114" t="s">
        <v>591</v>
      </c>
      <c r="B1099" s="74" t="s">
        <v>580</v>
      </c>
      <c r="C1099" s="78" t="s">
        <v>581</v>
      </c>
      <c r="D1099" s="78">
        <v>156</v>
      </c>
      <c r="E1099" s="126">
        <v>160</v>
      </c>
      <c r="F1099" s="75">
        <v>98</v>
      </c>
      <c r="G1099" s="70"/>
    </row>
    <row r="1100" spans="1:7" ht="15.75">
      <c r="A1100" s="114" t="s">
        <v>591</v>
      </c>
      <c r="B1100" s="74" t="s">
        <v>580</v>
      </c>
      <c r="C1100" s="78" t="s">
        <v>581</v>
      </c>
      <c r="D1100" s="78">
        <v>158</v>
      </c>
      <c r="E1100" s="126">
        <v>100</v>
      </c>
      <c r="F1100" s="75">
        <v>59</v>
      </c>
      <c r="G1100" s="70"/>
    </row>
    <row r="1101" spans="1:7" ht="15.75">
      <c r="A1101" s="114" t="s">
        <v>592</v>
      </c>
      <c r="B1101" s="74" t="s">
        <v>580</v>
      </c>
      <c r="C1101" s="78" t="s">
        <v>581</v>
      </c>
      <c r="D1101" s="78">
        <v>167</v>
      </c>
      <c r="E1101" s="126">
        <v>100</v>
      </c>
      <c r="F1101" s="75">
        <v>52</v>
      </c>
      <c r="G1101" s="70"/>
    </row>
    <row r="1102" spans="1:7" ht="15.75">
      <c r="A1102" s="114" t="s">
        <v>592</v>
      </c>
      <c r="B1102" s="74" t="s">
        <v>580</v>
      </c>
      <c r="C1102" s="78" t="s">
        <v>581</v>
      </c>
      <c r="D1102" s="78">
        <v>170</v>
      </c>
      <c r="E1102" s="126">
        <v>100</v>
      </c>
      <c r="F1102" s="75">
        <v>40</v>
      </c>
      <c r="G1102" s="70"/>
    </row>
    <row r="1103" spans="1:7" ht="15.75">
      <c r="A1103" s="114" t="s">
        <v>592</v>
      </c>
      <c r="B1103" s="74" t="s">
        <v>580</v>
      </c>
      <c r="C1103" s="78" t="s">
        <v>581</v>
      </c>
      <c r="D1103" s="78">
        <v>171</v>
      </c>
      <c r="E1103" s="126">
        <v>100</v>
      </c>
      <c r="F1103" s="75">
        <v>32</v>
      </c>
      <c r="G1103" s="70"/>
    </row>
    <row r="1104" spans="1:7" ht="15.75">
      <c r="A1104" s="114" t="s">
        <v>592</v>
      </c>
      <c r="B1104" s="74" t="s">
        <v>580</v>
      </c>
      <c r="C1104" s="78" t="s">
        <v>581</v>
      </c>
      <c r="D1104" s="78">
        <v>172</v>
      </c>
      <c r="E1104" s="126">
        <v>60</v>
      </c>
      <c r="F1104" s="75">
        <v>44</v>
      </c>
      <c r="G1104" s="70"/>
    </row>
    <row r="1105" spans="1:7" ht="15.75">
      <c r="A1105" s="114" t="s">
        <v>592</v>
      </c>
      <c r="B1105" s="74" t="s">
        <v>580</v>
      </c>
      <c r="C1105" s="78" t="s">
        <v>581</v>
      </c>
      <c r="D1105" s="78">
        <v>174</v>
      </c>
      <c r="E1105" s="126">
        <v>100</v>
      </c>
      <c r="F1105" s="75">
        <v>73</v>
      </c>
      <c r="G1105" s="70"/>
    </row>
    <row r="1106" spans="1:7" ht="15.75">
      <c r="A1106" s="114" t="s">
        <v>592</v>
      </c>
      <c r="B1106" s="74" t="s">
        <v>580</v>
      </c>
      <c r="C1106" s="78" t="s">
        <v>581</v>
      </c>
      <c r="D1106" s="78">
        <v>175</v>
      </c>
      <c r="E1106" s="126">
        <v>180</v>
      </c>
      <c r="F1106" s="75">
        <v>150</v>
      </c>
      <c r="G1106" s="70"/>
    </row>
    <row r="1107" spans="1:7" ht="15.75">
      <c r="A1107" s="114" t="s">
        <v>592</v>
      </c>
      <c r="B1107" s="74" t="s">
        <v>580</v>
      </c>
      <c r="C1107" s="78" t="s">
        <v>581</v>
      </c>
      <c r="D1107" s="78">
        <v>178</v>
      </c>
      <c r="E1107" s="126">
        <v>250</v>
      </c>
      <c r="F1107" s="75">
        <v>100</v>
      </c>
      <c r="G1107" s="70"/>
    </row>
    <row r="1108" spans="1:7" ht="15.75">
      <c r="A1108" s="114" t="s">
        <v>593</v>
      </c>
      <c r="B1108" s="74" t="s">
        <v>580</v>
      </c>
      <c r="C1108" s="78" t="s">
        <v>581</v>
      </c>
      <c r="D1108" s="78">
        <v>5</v>
      </c>
      <c r="E1108" s="126">
        <v>250</v>
      </c>
      <c r="F1108" s="75">
        <v>183</v>
      </c>
      <c r="G1108" s="70"/>
    </row>
    <row r="1109" spans="1:7" ht="15.75">
      <c r="A1109" s="114" t="s">
        <v>593</v>
      </c>
      <c r="B1109" s="74" t="s">
        <v>580</v>
      </c>
      <c r="C1109" s="78" t="s">
        <v>581</v>
      </c>
      <c r="D1109" s="78">
        <v>7</v>
      </c>
      <c r="E1109" s="126">
        <v>160</v>
      </c>
      <c r="F1109" s="75">
        <v>90</v>
      </c>
      <c r="G1109" s="70"/>
    </row>
    <row r="1110" spans="1:7" ht="15.75">
      <c r="A1110" s="114" t="s">
        <v>593</v>
      </c>
      <c r="B1110" s="74" t="s">
        <v>580</v>
      </c>
      <c r="C1110" s="78" t="s">
        <v>581</v>
      </c>
      <c r="D1110" s="78">
        <v>8</v>
      </c>
      <c r="E1110" s="126">
        <v>100</v>
      </c>
      <c r="F1110" s="75">
        <v>52</v>
      </c>
      <c r="G1110" s="70"/>
    </row>
    <row r="1111" spans="1:7" ht="15.75">
      <c r="A1111" s="114" t="s">
        <v>593</v>
      </c>
      <c r="B1111" s="74" t="s">
        <v>580</v>
      </c>
      <c r="C1111" s="78" t="s">
        <v>581</v>
      </c>
      <c r="D1111" s="78">
        <v>9</v>
      </c>
      <c r="E1111" s="126">
        <v>63</v>
      </c>
      <c r="F1111" s="75">
        <v>44</v>
      </c>
      <c r="G1111" s="70"/>
    </row>
    <row r="1112" spans="1:7" ht="15.75">
      <c r="A1112" s="114" t="s">
        <v>593</v>
      </c>
      <c r="B1112" s="74" t="s">
        <v>580</v>
      </c>
      <c r="C1112" s="78" t="s">
        <v>581</v>
      </c>
      <c r="D1112" s="78">
        <v>10</v>
      </c>
      <c r="E1112" s="126">
        <v>160</v>
      </c>
      <c r="F1112" s="75">
        <v>86</v>
      </c>
      <c r="G1112" s="70"/>
    </row>
    <row r="1113" spans="1:7" ht="15.75">
      <c r="A1113" s="114" t="s">
        <v>593</v>
      </c>
      <c r="B1113" s="74" t="s">
        <v>580</v>
      </c>
      <c r="C1113" s="78" t="s">
        <v>581</v>
      </c>
      <c r="D1113" s="78">
        <v>13</v>
      </c>
      <c r="E1113" s="126">
        <v>250</v>
      </c>
      <c r="F1113" s="75">
        <v>112</v>
      </c>
      <c r="G1113" s="70"/>
    </row>
    <row r="1114" spans="1:7" ht="15.75">
      <c r="A1114" s="114" t="s">
        <v>593</v>
      </c>
      <c r="B1114" s="74" t="s">
        <v>580</v>
      </c>
      <c r="C1114" s="78" t="s">
        <v>581</v>
      </c>
      <c r="D1114" s="78">
        <v>22</v>
      </c>
      <c r="E1114" s="126">
        <v>400</v>
      </c>
      <c r="F1114" s="75">
        <v>220</v>
      </c>
      <c r="G1114" s="70"/>
    </row>
    <row r="1115" spans="1:7" ht="15.75">
      <c r="A1115" s="114" t="s">
        <v>593</v>
      </c>
      <c r="B1115" s="74" t="s">
        <v>580</v>
      </c>
      <c r="C1115" s="78" t="s">
        <v>581</v>
      </c>
      <c r="D1115" s="78">
        <v>24</v>
      </c>
      <c r="E1115" s="126">
        <v>160</v>
      </c>
      <c r="F1115" s="75">
        <v>130</v>
      </c>
      <c r="G1115" s="70"/>
    </row>
    <row r="1116" spans="1:7" ht="15.75">
      <c r="A1116" s="114" t="s">
        <v>593</v>
      </c>
      <c r="B1116" s="74" t="s">
        <v>580</v>
      </c>
      <c r="C1116" s="78" t="s">
        <v>581</v>
      </c>
      <c r="D1116" s="78">
        <v>28</v>
      </c>
      <c r="E1116" s="126">
        <v>63</v>
      </c>
      <c r="F1116" s="75">
        <v>20</v>
      </c>
      <c r="G1116" s="70"/>
    </row>
    <row r="1117" spans="1:7" ht="15.75">
      <c r="A1117" s="114" t="s">
        <v>593</v>
      </c>
      <c r="B1117" s="74" t="s">
        <v>580</v>
      </c>
      <c r="C1117" s="78" t="s">
        <v>581</v>
      </c>
      <c r="D1117" s="78">
        <v>30</v>
      </c>
      <c r="E1117" s="126">
        <v>250</v>
      </c>
      <c r="F1117" s="75">
        <v>200</v>
      </c>
      <c r="G1117" s="70"/>
    </row>
    <row r="1118" spans="1:7" ht="15.75">
      <c r="A1118" s="114" t="s">
        <v>593</v>
      </c>
      <c r="B1118" s="74" t="s">
        <v>580</v>
      </c>
      <c r="C1118" s="78" t="s">
        <v>581</v>
      </c>
      <c r="D1118" s="78">
        <v>31</v>
      </c>
      <c r="E1118" s="126">
        <v>160</v>
      </c>
      <c r="F1118" s="75">
        <v>130</v>
      </c>
      <c r="G1118" s="70"/>
    </row>
    <row r="1119" spans="1:7" ht="15.75">
      <c r="A1119" s="114" t="s">
        <v>593</v>
      </c>
      <c r="B1119" s="74" t="s">
        <v>580</v>
      </c>
      <c r="C1119" s="78" t="s">
        <v>581</v>
      </c>
      <c r="D1119" s="78">
        <v>32</v>
      </c>
      <c r="E1119" s="126">
        <v>25</v>
      </c>
      <c r="F1119" s="75">
        <v>30</v>
      </c>
      <c r="G1119" s="70"/>
    </row>
    <row r="1120" spans="1:7" ht="15.75">
      <c r="A1120" s="114" t="s">
        <v>594</v>
      </c>
      <c r="B1120" s="74" t="s">
        <v>580</v>
      </c>
      <c r="C1120" s="78" t="s">
        <v>581</v>
      </c>
      <c r="D1120" s="78">
        <v>1</v>
      </c>
      <c r="E1120" s="126">
        <v>250</v>
      </c>
      <c r="F1120" s="75">
        <v>162</v>
      </c>
      <c r="G1120" s="70"/>
    </row>
    <row r="1121" spans="1:7" ht="15.75">
      <c r="A1121" s="114" t="s">
        <v>594</v>
      </c>
      <c r="B1121" s="74" t="s">
        <v>580</v>
      </c>
      <c r="C1121" s="78" t="s">
        <v>581</v>
      </c>
      <c r="D1121" s="78">
        <v>2</v>
      </c>
      <c r="E1121" s="126">
        <v>160</v>
      </c>
      <c r="F1121" s="75">
        <v>20</v>
      </c>
      <c r="G1121" s="70"/>
    </row>
    <row r="1122" spans="1:7" ht="15.75">
      <c r="A1122" s="114" t="s">
        <v>594</v>
      </c>
      <c r="B1122" s="74" t="s">
        <v>580</v>
      </c>
      <c r="C1122" s="78" t="s">
        <v>581</v>
      </c>
      <c r="D1122" s="78">
        <v>3</v>
      </c>
      <c r="E1122" s="126">
        <v>100</v>
      </c>
      <c r="F1122" s="75">
        <v>70</v>
      </c>
      <c r="G1122" s="70"/>
    </row>
    <row r="1123" spans="1:7" ht="15.75">
      <c r="A1123" s="114" t="s">
        <v>594</v>
      </c>
      <c r="B1123" s="74" t="s">
        <v>580</v>
      </c>
      <c r="C1123" s="78" t="s">
        <v>581</v>
      </c>
      <c r="D1123" s="78">
        <v>4</v>
      </c>
      <c r="E1123" s="126">
        <v>250</v>
      </c>
      <c r="F1123" s="75">
        <v>189</v>
      </c>
      <c r="G1123" s="70"/>
    </row>
    <row r="1124" spans="1:7" ht="15.75">
      <c r="A1124" s="114" t="s">
        <v>594</v>
      </c>
      <c r="B1124" s="74" t="s">
        <v>580</v>
      </c>
      <c r="C1124" s="78" t="s">
        <v>581</v>
      </c>
      <c r="D1124" s="78">
        <v>5</v>
      </c>
      <c r="E1124" s="126">
        <v>250</v>
      </c>
      <c r="F1124" s="75">
        <v>190</v>
      </c>
      <c r="G1124" s="70"/>
    </row>
    <row r="1125" spans="1:7" ht="15.75">
      <c r="A1125" s="114" t="s">
        <v>594</v>
      </c>
      <c r="B1125" s="74" t="s">
        <v>580</v>
      </c>
      <c r="C1125" s="78" t="s">
        <v>581</v>
      </c>
      <c r="D1125" s="78">
        <v>6</v>
      </c>
      <c r="E1125" s="126">
        <v>250</v>
      </c>
      <c r="F1125" s="75">
        <v>180</v>
      </c>
      <c r="G1125" s="70"/>
    </row>
    <row r="1126" spans="1:7" ht="15.75">
      <c r="A1126" s="114" t="s">
        <v>594</v>
      </c>
      <c r="B1126" s="74" t="s">
        <v>580</v>
      </c>
      <c r="C1126" s="78" t="s">
        <v>581</v>
      </c>
      <c r="D1126" s="78">
        <v>7</v>
      </c>
      <c r="E1126" s="126">
        <v>250</v>
      </c>
      <c r="F1126" s="75">
        <v>109</v>
      </c>
      <c r="G1126" s="70"/>
    </row>
    <row r="1127" spans="1:7" ht="15.75">
      <c r="A1127" s="114" t="s">
        <v>594</v>
      </c>
      <c r="B1127" s="74" t="s">
        <v>580</v>
      </c>
      <c r="C1127" s="78" t="s">
        <v>581</v>
      </c>
      <c r="D1127" s="78">
        <v>8</v>
      </c>
      <c r="E1127" s="126">
        <v>100</v>
      </c>
      <c r="F1127" s="75">
        <v>63</v>
      </c>
      <c r="G1127" s="70"/>
    </row>
    <row r="1128" spans="1:7" ht="15.75">
      <c r="A1128" s="114" t="s">
        <v>594</v>
      </c>
      <c r="B1128" s="74" t="s">
        <v>580</v>
      </c>
      <c r="C1128" s="78" t="s">
        <v>581</v>
      </c>
      <c r="D1128" s="78">
        <v>9</v>
      </c>
      <c r="E1128" s="126">
        <v>160</v>
      </c>
      <c r="F1128" s="75">
        <v>90</v>
      </c>
      <c r="G1128" s="70"/>
    </row>
    <row r="1129" spans="1:7" ht="15.75">
      <c r="A1129" s="114" t="s">
        <v>594</v>
      </c>
      <c r="B1129" s="74" t="s">
        <v>580</v>
      </c>
      <c r="C1129" s="78" t="s">
        <v>581</v>
      </c>
      <c r="D1129" s="78">
        <v>10</v>
      </c>
      <c r="E1129" s="126">
        <v>100</v>
      </c>
      <c r="F1129" s="75">
        <v>71</v>
      </c>
      <c r="G1129" s="70"/>
    </row>
    <row r="1130" spans="1:7" ht="15.75">
      <c r="A1130" s="114" t="s">
        <v>594</v>
      </c>
      <c r="B1130" s="74" t="s">
        <v>580</v>
      </c>
      <c r="C1130" s="78" t="s">
        <v>581</v>
      </c>
      <c r="D1130" s="78">
        <v>11</v>
      </c>
      <c r="E1130" s="126">
        <v>160</v>
      </c>
      <c r="F1130" s="75">
        <v>120</v>
      </c>
      <c r="G1130" s="70"/>
    </row>
    <row r="1131" spans="1:7" ht="15.75">
      <c r="A1131" s="114" t="s">
        <v>594</v>
      </c>
      <c r="B1131" s="74" t="s">
        <v>580</v>
      </c>
      <c r="C1131" s="78" t="s">
        <v>581</v>
      </c>
      <c r="D1131" s="78">
        <v>12</v>
      </c>
      <c r="E1131" s="126">
        <v>160</v>
      </c>
      <c r="F1131" s="75">
        <v>110</v>
      </c>
      <c r="G1131" s="70"/>
    </row>
    <row r="1132" spans="1:7" ht="15.75">
      <c r="A1132" s="114" t="s">
        <v>594</v>
      </c>
      <c r="B1132" s="74" t="s">
        <v>580</v>
      </c>
      <c r="C1132" s="78" t="s">
        <v>581</v>
      </c>
      <c r="D1132" s="78">
        <v>13</v>
      </c>
      <c r="E1132" s="126">
        <v>63</v>
      </c>
      <c r="F1132" s="75">
        <v>30</v>
      </c>
      <c r="G1132" s="70"/>
    </row>
    <row r="1133" spans="1:7" ht="15.75">
      <c r="A1133" s="114" t="s">
        <v>594</v>
      </c>
      <c r="B1133" s="74" t="s">
        <v>580</v>
      </c>
      <c r="C1133" s="78" t="s">
        <v>581</v>
      </c>
      <c r="D1133" s="78">
        <v>14</v>
      </c>
      <c r="E1133" s="126">
        <v>100</v>
      </c>
      <c r="F1133" s="75">
        <v>63</v>
      </c>
      <c r="G1133" s="70"/>
    </row>
    <row r="1134" spans="1:7" ht="15.75">
      <c r="A1134" s="114" t="s">
        <v>594</v>
      </c>
      <c r="B1134" s="74" t="s">
        <v>580</v>
      </c>
      <c r="C1134" s="78" t="s">
        <v>581</v>
      </c>
      <c r="D1134" s="78">
        <v>15</v>
      </c>
      <c r="E1134" s="126">
        <v>100</v>
      </c>
      <c r="F1134" s="75">
        <v>70</v>
      </c>
      <c r="G1134" s="70"/>
    </row>
    <row r="1135" spans="1:7" ht="15.75">
      <c r="A1135" s="114" t="s">
        <v>595</v>
      </c>
      <c r="B1135" s="74" t="s">
        <v>596</v>
      </c>
      <c r="C1135" s="78" t="s">
        <v>597</v>
      </c>
      <c r="D1135" s="89">
        <v>2</v>
      </c>
      <c r="E1135" s="89">
        <v>250</v>
      </c>
      <c r="F1135" s="75">
        <v>250</v>
      </c>
      <c r="G1135" s="70"/>
    </row>
    <row r="1136" spans="1:7" ht="15.75">
      <c r="A1136" s="114" t="s">
        <v>595</v>
      </c>
      <c r="B1136" s="74" t="s">
        <v>596</v>
      </c>
      <c r="C1136" s="78" t="s">
        <v>597</v>
      </c>
      <c r="D1136" s="89">
        <v>3</v>
      </c>
      <c r="E1136" s="89">
        <v>400</v>
      </c>
      <c r="F1136" s="75">
        <v>400</v>
      </c>
      <c r="G1136" s="70"/>
    </row>
    <row r="1137" spans="1:7" ht="15.75">
      <c r="A1137" s="114" t="s">
        <v>598</v>
      </c>
      <c r="B1137" s="74" t="s">
        <v>596</v>
      </c>
      <c r="C1137" s="78" t="s">
        <v>597</v>
      </c>
      <c r="D1137" s="89">
        <v>28</v>
      </c>
      <c r="E1137" s="89">
        <v>250</v>
      </c>
      <c r="F1137" s="75">
        <v>227</v>
      </c>
      <c r="G1137" s="70"/>
    </row>
    <row r="1138" spans="1:7" ht="15.75">
      <c r="A1138" s="114" t="s">
        <v>598</v>
      </c>
      <c r="B1138" s="74" t="s">
        <v>596</v>
      </c>
      <c r="C1138" s="78" t="s">
        <v>597</v>
      </c>
      <c r="D1138" s="89">
        <v>5</v>
      </c>
      <c r="E1138" s="89">
        <v>25</v>
      </c>
      <c r="F1138" s="75">
        <v>20</v>
      </c>
      <c r="G1138" s="70"/>
    </row>
    <row r="1139" spans="1:7" ht="15.75">
      <c r="A1139" s="114" t="s">
        <v>598</v>
      </c>
      <c r="B1139" s="74" t="s">
        <v>596</v>
      </c>
      <c r="C1139" s="78" t="s">
        <v>597</v>
      </c>
      <c r="D1139" s="89">
        <v>37</v>
      </c>
      <c r="E1139" s="89">
        <v>250</v>
      </c>
      <c r="F1139" s="75">
        <v>238</v>
      </c>
      <c r="G1139" s="70"/>
    </row>
    <row r="1140" spans="1:7" ht="15.75">
      <c r="A1140" s="114" t="s">
        <v>598</v>
      </c>
      <c r="B1140" s="74" t="s">
        <v>596</v>
      </c>
      <c r="C1140" s="78" t="s">
        <v>597</v>
      </c>
      <c r="D1140" s="89">
        <v>12</v>
      </c>
      <c r="E1140" s="89">
        <v>250</v>
      </c>
      <c r="F1140" s="75">
        <v>240</v>
      </c>
      <c r="G1140" s="70"/>
    </row>
    <row r="1141" spans="1:7" ht="15.75">
      <c r="A1141" s="114" t="s">
        <v>598</v>
      </c>
      <c r="B1141" s="74" t="s">
        <v>596</v>
      </c>
      <c r="C1141" s="78" t="s">
        <v>597</v>
      </c>
      <c r="D1141" s="89">
        <v>13</v>
      </c>
      <c r="E1141" s="89">
        <v>400</v>
      </c>
      <c r="F1141" s="75">
        <v>358</v>
      </c>
      <c r="G1141" s="70"/>
    </row>
    <row r="1142" spans="1:7" ht="15.75">
      <c r="A1142" s="114" t="s">
        <v>598</v>
      </c>
      <c r="B1142" s="74" t="s">
        <v>596</v>
      </c>
      <c r="C1142" s="78" t="s">
        <v>597</v>
      </c>
      <c r="D1142" s="89">
        <v>15</v>
      </c>
      <c r="E1142" s="89">
        <v>160</v>
      </c>
      <c r="F1142" s="75">
        <v>153</v>
      </c>
      <c r="G1142" s="70"/>
    </row>
    <row r="1143" spans="1:7" ht="15.75">
      <c r="A1143" s="114" t="s">
        <v>598</v>
      </c>
      <c r="B1143" s="74" t="s">
        <v>596</v>
      </c>
      <c r="C1143" s="78" t="s">
        <v>597</v>
      </c>
      <c r="D1143" s="89">
        <v>16</v>
      </c>
      <c r="E1143" s="89">
        <v>250</v>
      </c>
      <c r="F1143" s="75">
        <v>228</v>
      </c>
      <c r="G1143" s="70"/>
    </row>
    <row r="1144" spans="1:7" ht="15.75">
      <c r="A1144" s="114" t="s">
        <v>598</v>
      </c>
      <c r="B1144" s="74" t="s">
        <v>596</v>
      </c>
      <c r="C1144" s="78" t="s">
        <v>597</v>
      </c>
      <c r="D1144" s="89">
        <v>20</v>
      </c>
      <c r="E1144" s="89">
        <v>160</v>
      </c>
      <c r="F1144" s="75">
        <v>140</v>
      </c>
      <c r="G1144" s="70"/>
    </row>
    <row r="1145" spans="1:7" ht="15.75">
      <c r="A1145" s="114" t="s">
        <v>598</v>
      </c>
      <c r="B1145" s="74" t="s">
        <v>596</v>
      </c>
      <c r="C1145" s="78" t="s">
        <v>597</v>
      </c>
      <c r="D1145" s="89">
        <v>7</v>
      </c>
      <c r="E1145" s="89">
        <v>250</v>
      </c>
      <c r="F1145" s="75">
        <v>216</v>
      </c>
      <c r="G1145" s="70"/>
    </row>
    <row r="1146" spans="1:7" ht="15.75">
      <c r="A1146" s="114" t="s">
        <v>598</v>
      </c>
      <c r="B1146" s="74" t="s">
        <v>596</v>
      </c>
      <c r="C1146" s="78" t="s">
        <v>597</v>
      </c>
      <c r="D1146" s="89">
        <v>10</v>
      </c>
      <c r="E1146" s="89">
        <v>160</v>
      </c>
      <c r="F1146" s="75">
        <v>159</v>
      </c>
      <c r="G1146" s="70"/>
    </row>
    <row r="1147" spans="1:7" ht="15.75">
      <c r="A1147" s="114" t="s">
        <v>599</v>
      </c>
      <c r="B1147" s="74" t="s">
        <v>596</v>
      </c>
      <c r="C1147" s="78" t="s">
        <v>597</v>
      </c>
      <c r="D1147" s="89">
        <v>7</v>
      </c>
      <c r="E1147" s="89">
        <v>250</v>
      </c>
      <c r="F1147" s="75">
        <v>185</v>
      </c>
      <c r="G1147" s="70"/>
    </row>
    <row r="1148" spans="1:7" ht="15.75">
      <c r="A1148" s="114" t="s">
        <v>599</v>
      </c>
      <c r="B1148" s="74" t="s">
        <v>596</v>
      </c>
      <c r="C1148" s="78" t="s">
        <v>597</v>
      </c>
      <c r="D1148" s="89">
        <v>23</v>
      </c>
      <c r="E1148" s="89">
        <v>100</v>
      </c>
      <c r="F1148" s="75">
        <v>86</v>
      </c>
      <c r="G1148" s="70"/>
    </row>
    <row r="1149" spans="1:7" ht="15.75">
      <c r="A1149" s="114" t="s">
        <v>599</v>
      </c>
      <c r="B1149" s="74" t="s">
        <v>596</v>
      </c>
      <c r="C1149" s="78" t="s">
        <v>597</v>
      </c>
      <c r="D1149" s="89">
        <v>5</v>
      </c>
      <c r="E1149" s="89">
        <v>250</v>
      </c>
      <c r="F1149" s="75">
        <v>241</v>
      </c>
      <c r="G1149" s="70"/>
    </row>
    <row r="1150" spans="1:7" ht="15.75">
      <c r="A1150" s="114" t="s">
        <v>599</v>
      </c>
      <c r="B1150" s="74" t="s">
        <v>596</v>
      </c>
      <c r="C1150" s="78" t="s">
        <v>597</v>
      </c>
      <c r="D1150" s="89">
        <v>8</v>
      </c>
      <c r="E1150" s="89">
        <v>100</v>
      </c>
      <c r="F1150" s="75">
        <v>79</v>
      </c>
      <c r="G1150" s="70"/>
    </row>
    <row r="1151" spans="1:7" ht="15.75">
      <c r="A1151" s="114" t="s">
        <v>599</v>
      </c>
      <c r="B1151" s="74" t="s">
        <v>596</v>
      </c>
      <c r="C1151" s="78" t="s">
        <v>597</v>
      </c>
      <c r="D1151" s="89">
        <v>9</v>
      </c>
      <c r="E1151" s="89">
        <v>250</v>
      </c>
      <c r="F1151" s="75">
        <v>226</v>
      </c>
      <c r="G1151" s="70"/>
    </row>
    <row r="1152" spans="1:7" ht="15.75">
      <c r="A1152" s="114" t="s">
        <v>599</v>
      </c>
      <c r="B1152" s="74" t="s">
        <v>596</v>
      </c>
      <c r="C1152" s="78" t="s">
        <v>597</v>
      </c>
      <c r="D1152" s="89">
        <v>10</v>
      </c>
      <c r="E1152" s="89">
        <v>160</v>
      </c>
      <c r="F1152" s="75">
        <v>154</v>
      </c>
      <c r="G1152" s="70"/>
    </row>
    <row r="1153" spans="1:7" ht="15.75">
      <c r="A1153" s="114" t="s">
        <v>599</v>
      </c>
      <c r="B1153" s="74" t="s">
        <v>596</v>
      </c>
      <c r="C1153" s="78" t="s">
        <v>597</v>
      </c>
      <c r="D1153" s="89">
        <v>11</v>
      </c>
      <c r="E1153" s="89">
        <v>160</v>
      </c>
      <c r="F1153" s="75">
        <v>129</v>
      </c>
      <c r="G1153" s="70"/>
    </row>
    <row r="1154" spans="1:7" ht="15.75">
      <c r="A1154" s="114" t="s">
        <v>599</v>
      </c>
      <c r="B1154" s="74" t="s">
        <v>596</v>
      </c>
      <c r="C1154" s="78" t="s">
        <v>597</v>
      </c>
      <c r="D1154" s="89">
        <v>12</v>
      </c>
      <c r="E1154" s="89">
        <v>160</v>
      </c>
      <c r="F1154" s="75">
        <v>145</v>
      </c>
      <c r="G1154" s="70"/>
    </row>
    <row r="1155" spans="1:7" ht="15.75">
      <c r="A1155" s="114" t="s">
        <v>599</v>
      </c>
      <c r="B1155" s="74" t="s">
        <v>596</v>
      </c>
      <c r="C1155" s="78" t="s">
        <v>597</v>
      </c>
      <c r="D1155" s="89">
        <v>13</v>
      </c>
      <c r="E1155" s="89">
        <v>100</v>
      </c>
      <c r="F1155" s="75">
        <v>68</v>
      </c>
      <c r="G1155" s="70"/>
    </row>
    <row r="1156" spans="1:7" ht="15.75">
      <c r="A1156" s="114" t="s">
        <v>600</v>
      </c>
      <c r="B1156" s="74" t="s">
        <v>596</v>
      </c>
      <c r="C1156" s="78" t="s">
        <v>597</v>
      </c>
      <c r="D1156" s="89">
        <v>26</v>
      </c>
      <c r="E1156" s="89">
        <v>250</v>
      </c>
      <c r="F1156" s="75">
        <v>245</v>
      </c>
      <c r="G1156" s="70"/>
    </row>
    <row r="1157" spans="1:7" ht="15.75">
      <c r="A1157" s="114" t="s">
        <v>600</v>
      </c>
      <c r="B1157" s="74" t="s">
        <v>596</v>
      </c>
      <c r="C1157" s="78" t="s">
        <v>597</v>
      </c>
      <c r="D1157" s="89">
        <v>42</v>
      </c>
      <c r="E1157" s="89">
        <v>100</v>
      </c>
      <c r="F1157" s="75">
        <v>97</v>
      </c>
      <c r="G1157" s="70"/>
    </row>
    <row r="1158" spans="1:7" ht="15.75">
      <c r="A1158" s="114" t="s">
        <v>600</v>
      </c>
      <c r="B1158" s="74" t="s">
        <v>596</v>
      </c>
      <c r="C1158" s="78" t="s">
        <v>597</v>
      </c>
      <c r="D1158" s="89">
        <v>2</v>
      </c>
      <c r="E1158" s="89">
        <v>100</v>
      </c>
      <c r="F1158" s="75">
        <v>93</v>
      </c>
      <c r="G1158" s="70"/>
    </row>
    <row r="1159" spans="1:7" ht="15.75">
      <c r="A1159" s="114" t="s">
        <v>600</v>
      </c>
      <c r="B1159" s="74" t="s">
        <v>596</v>
      </c>
      <c r="C1159" s="78" t="s">
        <v>597</v>
      </c>
      <c r="D1159" s="89">
        <v>6</v>
      </c>
      <c r="E1159" s="89">
        <v>250</v>
      </c>
      <c r="F1159" s="75">
        <v>227</v>
      </c>
      <c r="G1159" s="70"/>
    </row>
    <row r="1160" spans="1:7" ht="15.75">
      <c r="A1160" s="114" t="s">
        <v>600</v>
      </c>
      <c r="B1160" s="74" t="s">
        <v>596</v>
      </c>
      <c r="C1160" s="78" t="s">
        <v>597</v>
      </c>
      <c r="D1160" s="89">
        <v>40</v>
      </c>
      <c r="E1160" s="89">
        <v>160</v>
      </c>
      <c r="F1160" s="75">
        <v>97</v>
      </c>
      <c r="G1160" s="70"/>
    </row>
    <row r="1161" spans="1:7" ht="15.75">
      <c r="A1161" s="114" t="s">
        <v>601</v>
      </c>
      <c r="B1161" s="74" t="s">
        <v>596</v>
      </c>
      <c r="C1161" s="78" t="s">
        <v>597</v>
      </c>
      <c r="D1161" s="89">
        <v>1</v>
      </c>
      <c r="E1161" s="89">
        <v>160</v>
      </c>
      <c r="F1161" s="75">
        <v>141</v>
      </c>
      <c r="G1161" s="70"/>
    </row>
    <row r="1162" spans="1:7" ht="15.75">
      <c r="A1162" s="114" t="s">
        <v>601</v>
      </c>
      <c r="B1162" s="74" t="s">
        <v>596</v>
      </c>
      <c r="C1162" s="78" t="s">
        <v>597</v>
      </c>
      <c r="D1162" s="89">
        <v>2</v>
      </c>
      <c r="E1162" s="89">
        <v>160</v>
      </c>
      <c r="F1162" s="75">
        <v>150</v>
      </c>
      <c r="G1162" s="70"/>
    </row>
    <row r="1163" spans="1:7" ht="15.75">
      <c r="A1163" s="114" t="s">
        <v>601</v>
      </c>
      <c r="B1163" s="74" t="s">
        <v>596</v>
      </c>
      <c r="C1163" s="78" t="s">
        <v>597</v>
      </c>
      <c r="D1163" s="89">
        <v>4</v>
      </c>
      <c r="E1163" s="89">
        <v>160</v>
      </c>
      <c r="F1163" s="75">
        <v>147</v>
      </c>
      <c r="G1163" s="70"/>
    </row>
    <row r="1164" spans="1:7" ht="15.75">
      <c r="A1164" s="114" t="s">
        <v>602</v>
      </c>
      <c r="B1164" s="74" t="s">
        <v>596</v>
      </c>
      <c r="C1164" s="78" t="s">
        <v>597</v>
      </c>
      <c r="D1164" s="89">
        <v>19</v>
      </c>
      <c r="E1164" s="89">
        <v>160</v>
      </c>
      <c r="F1164" s="75">
        <v>157</v>
      </c>
      <c r="G1164" s="70"/>
    </row>
    <row r="1165" spans="1:7" ht="15.75">
      <c r="A1165" s="114" t="s">
        <v>603</v>
      </c>
      <c r="B1165" s="74" t="s">
        <v>596</v>
      </c>
      <c r="C1165" s="78" t="s">
        <v>597</v>
      </c>
      <c r="D1165" s="87">
        <v>13</v>
      </c>
      <c r="E1165" s="87">
        <v>250</v>
      </c>
      <c r="F1165" s="75">
        <v>243</v>
      </c>
      <c r="G1165" s="70"/>
    </row>
    <row r="1166" spans="1:7" ht="15.75">
      <c r="A1166" s="114" t="s">
        <v>604</v>
      </c>
      <c r="B1166" s="74" t="s">
        <v>596</v>
      </c>
      <c r="C1166" s="78" t="s">
        <v>597</v>
      </c>
      <c r="D1166" s="89">
        <v>11</v>
      </c>
      <c r="E1166" s="89">
        <v>160</v>
      </c>
      <c r="F1166" s="75">
        <v>64</v>
      </c>
      <c r="G1166" s="70"/>
    </row>
    <row r="1167" spans="1:7" ht="15.75">
      <c r="A1167" s="114" t="s">
        <v>604</v>
      </c>
      <c r="B1167" s="74" t="s">
        <v>596</v>
      </c>
      <c r="C1167" s="78" t="s">
        <v>597</v>
      </c>
      <c r="D1167" s="89">
        <v>14</v>
      </c>
      <c r="E1167" s="89">
        <v>250</v>
      </c>
      <c r="F1167" s="75">
        <v>249</v>
      </c>
      <c r="G1167" s="70"/>
    </row>
    <row r="1168" spans="1:7" ht="15.75">
      <c r="A1168" s="114" t="s">
        <v>604</v>
      </c>
      <c r="B1168" s="74" t="s">
        <v>596</v>
      </c>
      <c r="C1168" s="78" t="s">
        <v>597</v>
      </c>
      <c r="D1168" s="89">
        <v>18</v>
      </c>
      <c r="E1168" s="89">
        <v>160</v>
      </c>
      <c r="F1168" s="75">
        <v>105</v>
      </c>
      <c r="G1168" s="70"/>
    </row>
    <row r="1169" spans="1:7" ht="15.75">
      <c r="A1169" s="114" t="s">
        <v>604</v>
      </c>
      <c r="B1169" s="74" t="s">
        <v>596</v>
      </c>
      <c r="C1169" s="78" t="s">
        <v>597</v>
      </c>
      <c r="D1169" s="89">
        <v>15</v>
      </c>
      <c r="E1169" s="89">
        <v>250</v>
      </c>
      <c r="F1169" s="75">
        <v>219</v>
      </c>
      <c r="G1169" s="70"/>
    </row>
    <row r="1170" spans="1:7" ht="15.75">
      <c r="A1170" s="114" t="s">
        <v>604</v>
      </c>
      <c r="B1170" s="74" t="s">
        <v>596</v>
      </c>
      <c r="C1170" s="78" t="s">
        <v>597</v>
      </c>
      <c r="D1170" s="89">
        <v>36</v>
      </c>
      <c r="E1170" s="89">
        <v>160</v>
      </c>
      <c r="F1170" s="75">
        <v>92</v>
      </c>
      <c r="G1170" s="70"/>
    </row>
    <row r="1171" spans="1:7" ht="15.75">
      <c r="A1171" s="114" t="s">
        <v>604</v>
      </c>
      <c r="B1171" s="74" t="s">
        <v>596</v>
      </c>
      <c r="C1171" s="78" t="s">
        <v>597</v>
      </c>
      <c r="D1171" s="89">
        <v>37</v>
      </c>
      <c r="E1171" s="89">
        <v>400</v>
      </c>
      <c r="F1171" s="75">
        <v>310</v>
      </c>
      <c r="G1171" s="70"/>
    </row>
    <row r="1172" spans="1:7" ht="15.75">
      <c r="A1172" s="114" t="s">
        <v>604</v>
      </c>
      <c r="B1172" s="74" t="s">
        <v>596</v>
      </c>
      <c r="C1172" s="78" t="s">
        <v>597</v>
      </c>
      <c r="D1172" s="89">
        <v>2</v>
      </c>
      <c r="E1172" s="89">
        <v>160</v>
      </c>
      <c r="F1172" s="75">
        <v>148</v>
      </c>
      <c r="G1172" s="70"/>
    </row>
    <row r="1173" spans="1:7" ht="15.75">
      <c r="A1173" s="114" t="s">
        <v>604</v>
      </c>
      <c r="B1173" s="74" t="s">
        <v>596</v>
      </c>
      <c r="C1173" s="78" t="s">
        <v>597</v>
      </c>
      <c r="D1173" s="89">
        <v>12</v>
      </c>
      <c r="E1173" s="89">
        <v>250</v>
      </c>
      <c r="F1173" s="75">
        <v>165</v>
      </c>
      <c r="G1173" s="70"/>
    </row>
    <row r="1174" spans="1:7" ht="15.75">
      <c r="A1174" s="114" t="s">
        <v>604</v>
      </c>
      <c r="B1174" s="74" t="s">
        <v>596</v>
      </c>
      <c r="C1174" s="78" t="s">
        <v>597</v>
      </c>
      <c r="D1174" s="89">
        <v>1</v>
      </c>
      <c r="E1174" s="89">
        <v>250</v>
      </c>
      <c r="F1174" s="75">
        <v>201</v>
      </c>
      <c r="G1174" s="70"/>
    </row>
    <row r="1175" spans="1:7" ht="15.75">
      <c r="A1175" s="114" t="s">
        <v>604</v>
      </c>
      <c r="B1175" s="74" t="s">
        <v>596</v>
      </c>
      <c r="C1175" s="78" t="s">
        <v>597</v>
      </c>
      <c r="D1175" s="89">
        <v>3</v>
      </c>
      <c r="E1175" s="89">
        <v>250</v>
      </c>
      <c r="F1175" s="75">
        <v>167</v>
      </c>
      <c r="G1175" s="70"/>
    </row>
    <row r="1176" spans="1:7" ht="15.75">
      <c r="A1176" s="114" t="s">
        <v>604</v>
      </c>
      <c r="B1176" s="74" t="s">
        <v>596</v>
      </c>
      <c r="C1176" s="78" t="s">
        <v>597</v>
      </c>
      <c r="D1176" s="89">
        <v>4</v>
      </c>
      <c r="E1176" s="89">
        <v>400</v>
      </c>
      <c r="F1176" s="75">
        <v>220</v>
      </c>
      <c r="G1176" s="70"/>
    </row>
    <row r="1177" spans="1:7" ht="15.75">
      <c r="A1177" s="114" t="s">
        <v>604</v>
      </c>
      <c r="B1177" s="74" t="s">
        <v>596</v>
      </c>
      <c r="C1177" s="78" t="s">
        <v>597</v>
      </c>
      <c r="D1177" s="89">
        <v>7</v>
      </c>
      <c r="E1177" s="89">
        <v>250</v>
      </c>
      <c r="F1177" s="75">
        <v>181</v>
      </c>
      <c r="G1177" s="70"/>
    </row>
    <row r="1178" spans="1:7" ht="15.75">
      <c r="A1178" s="114" t="s">
        <v>604</v>
      </c>
      <c r="B1178" s="74" t="s">
        <v>596</v>
      </c>
      <c r="C1178" s="78" t="s">
        <v>597</v>
      </c>
      <c r="D1178" s="89">
        <v>8</v>
      </c>
      <c r="E1178" s="89">
        <v>250</v>
      </c>
      <c r="F1178" s="75">
        <v>167</v>
      </c>
      <c r="G1178" s="70"/>
    </row>
    <row r="1179" spans="1:7" ht="15.75">
      <c r="A1179" s="114" t="s">
        <v>604</v>
      </c>
      <c r="B1179" s="74" t="s">
        <v>596</v>
      </c>
      <c r="C1179" s="78" t="s">
        <v>597</v>
      </c>
      <c r="D1179" s="89">
        <v>9</v>
      </c>
      <c r="E1179" s="89">
        <v>400</v>
      </c>
      <c r="F1179" s="75">
        <v>301</v>
      </c>
      <c r="G1179" s="70"/>
    </row>
    <row r="1180" spans="1:7" ht="15.75">
      <c r="A1180" s="114" t="s">
        <v>604</v>
      </c>
      <c r="B1180" s="74" t="s">
        <v>596</v>
      </c>
      <c r="C1180" s="78" t="s">
        <v>597</v>
      </c>
      <c r="D1180" s="89">
        <v>6</v>
      </c>
      <c r="E1180" s="89">
        <v>160</v>
      </c>
      <c r="F1180" s="75">
        <v>116</v>
      </c>
      <c r="G1180" s="70"/>
    </row>
    <row r="1181" spans="1:7" ht="15.75">
      <c r="A1181" s="114" t="s">
        <v>604</v>
      </c>
      <c r="B1181" s="74" t="s">
        <v>596</v>
      </c>
      <c r="C1181" s="78" t="s">
        <v>597</v>
      </c>
      <c r="D1181" s="89">
        <v>10</v>
      </c>
      <c r="E1181" s="89">
        <v>160</v>
      </c>
      <c r="F1181" s="75">
        <v>53</v>
      </c>
      <c r="G1181" s="70"/>
    </row>
    <row r="1182" spans="1:7" ht="15.75">
      <c r="A1182" s="114" t="s">
        <v>604</v>
      </c>
      <c r="B1182" s="74" t="s">
        <v>596</v>
      </c>
      <c r="C1182" s="78" t="s">
        <v>597</v>
      </c>
      <c r="D1182" s="89">
        <v>17</v>
      </c>
      <c r="E1182" s="89">
        <v>400</v>
      </c>
      <c r="F1182" s="75">
        <v>237</v>
      </c>
      <c r="G1182" s="70"/>
    </row>
    <row r="1183" spans="1:7" ht="15.75">
      <c r="A1183" s="114" t="s">
        <v>604</v>
      </c>
      <c r="B1183" s="74" t="s">
        <v>596</v>
      </c>
      <c r="C1183" s="78" t="s">
        <v>597</v>
      </c>
      <c r="D1183" s="89">
        <v>19</v>
      </c>
      <c r="E1183" s="89">
        <v>250</v>
      </c>
      <c r="F1183" s="75">
        <v>185</v>
      </c>
      <c r="G1183" s="70"/>
    </row>
    <row r="1184" spans="1:7" ht="15.75">
      <c r="A1184" s="114" t="s">
        <v>604</v>
      </c>
      <c r="B1184" s="74" t="s">
        <v>596</v>
      </c>
      <c r="C1184" s="78" t="s">
        <v>597</v>
      </c>
      <c r="D1184" s="89">
        <v>38</v>
      </c>
      <c r="E1184" s="89">
        <v>160</v>
      </c>
      <c r="F1184" s="75">
        <v>64</v>
      </c>
      <c r="G1184" s="70"/>
    </row>
    <row r="1185" spans="1:7" ht="15.75">
      <c r="A1185" s="114" t="s">
        <v>605</v>
      </c>
      <c r="B1185" s="74" t="s">
        <v>596</v>
      </c>
      <c r="C1185" s="78" t="s">
        <v>597</v>
      </c>
      <c r="D1185" s="89">
        <v>25</v>
      </c>
      <c r="E1185" s="89">
        <v>160</v>
      </c>
      <c r="F1185" s="75">
        <v>66</v>
      </c>
      <c r="G1185" s="70"/>
    </row>
    <row r="1186" spans="1:7" ht="15.75">
      <c r="A1186" s="114" t="s">
        <v>605</v>
      </c>
      <c r="B1186" s="74" t="s">
        <v>596</v>
      </c>
      <c r="C1186" s="78" t="s">
        <v>597</v>
      </c>
      <c r="D1186" s="89">
        <v>26</v>
      </c>
      <c r="E1186" s="89">
        <v>160</v>
      </c>
      <c r="F1186" s="75">
        <v>130</v>
      </c>
      <c r="G1186" s="70"/>
    </row>
    <row r="1187" spans="1:7" ht="15.75">
      <c r="A1187" s="114" t="s">
        <v>605</v>
      </c>
      <c r="B1187" s="74" t="s">
        <v>596</v>
      </c>
      <c r="C1187" s="78" t="s">
        <v>597</v>
      </c>
      <c r="D1187" s="89">
        <v>27</v>
      </c>
      <c r="E1187" s="89">
        <v>400</v>
      </c>
      <c r="F1187" s="75">
        <v>368</v>
      </c>
      <c r="G1187" s="70"/>
    </row>
    <row r="1188" spans="1:7" ht="15.75">
      <c r="A1188" s="114" t="s">
        <v>605</v>
      </c>
      <c r="B1188" s="74" t="s">
        <v>596</v>
      </c>
      <c r="C1188" s="78" t="s">
        <v>597</v>
      </c>
      <c r="D1188" s="89">
        <v>28</v>
      </c>
      <c r="E1188" s="89">
        <v>400</v>
      </c>
      <c r="F1188" s="75">
        <v>366</v>
      </c>
      <c r="G1188" s="70"/>
    </row>
    <row r="1189" spans="1:7" ht="15.75">
      <c r="A1189" s="114" t="s">
        <v>605</v>
      </c>
      <c r="B1189" s="74" t="s">
        <v>596</v>
      </c>
      <c r="C1189" s="78" t="s">
        <v>597</v>
      </c>
      <c r="D1189" s="89">
        <v>29</v>
      </c>
      <c r="E1189" s="89">
        <v>100</v>
      </c>
      <c r="F1189" s="75">
        <v>86</v>
      </c>
      <c r="G1189" s="70"/>
    </row>
    <row r="1190" spans="1:7" ht="15.75">
      <c r="A1190" s="114" t="s">
        <v>605</v>
      </c>
      <c r="B1190" s="74" t="s">
        <v>596</v>
      </c>
      <c r="C1190" s="78" t="s">
        <v>597</v>
      </c>
      <c r="D1190" s="89">
        <v>30</v>
      </c>
      <c r="E1190" s="89">
        <v>160</v>
      </c>
      <c r="F1190" s="75">
        <v>143</v>
      </c>
      <c r="G1190" s="70"/>
    </row>
    <row r="1191" spans="1:7" ht="15.75">
      <c r="A1191" s="114" t="s">
        <v>605</v>
      </c>
      <c r="B1191" s="74" t="s">
        <v>596</v>
      </c>
      <c r="C1191" s="78" t="s">
        <v>597</v>
      </c>
      <c r="D1191" s="89">
        <v>31</v>
      </c>
      <c r="E1191" s="89">
        <v>250</v>
      </c>
      <c r="F1191" s="75">
        <v>210</v>
      </c>
      <c r="G1191" s="70"/>
    </row>
    <row r="1192" spans="1:7" ht="15.75">
      <c r="A1192" s="114" t="s">
        <v>605</v>
      </c>
      <c r="B1192" s="74" t="s">
        <v>596</v>
      </c>
      <c r="C1192" s="78" t="s">
        <v>597</v>
      </c>
      <c r="D1192" s="89">
        <v>45</v>
      </c>
      <c r="E1192" s="89">
        <v>250</v>
      </c>
      <c r="F1192" s="75">
        <v>211</v>
      </c>
      <c r="G1192" s="70"/>
    </row>
    <row r="1193" spans="1:7" ht="15.75">
      <c r="A1193" s="114" t="s">
        <v>605</v>
      </c>
      <c r="B1193" s="74" t="s">
        <v>596</v>
      </c>
      <c r="C1193" s="78" t="s">
        <v>597</v>
      </c>
      <c r="D1193" s="89">
        <v>32</v>
      </c>
      <c r="E1193" s="89">
        <v>250</v>
      </c>
      <c r="F1193" s="75">
        <v>214</v>
      </c>
      <c r="G1193" s="70"/>
    </row>
    <row r="1194" spans="1:7" ht="15.75">
      <c r="A1194" s="114" t="s">
        <v>605</v>
      </c>
      <c r="B1194" s="74" t="s">
        <v>596</v>
      </c>
      <c r="C1194" s="78" t="s">
        <v>597</v>
      </c>
      <c r="D1194" s="89">
        <v>2</v>
      </c>
      <c r="E1194" s="89">
        <v>400</v>
      </c>
      <c r="F1194" s="75">
        <v>398</v>
      </c>
      <c r="G1194" s="70"/>
    </row>
    <row r="1195" spans="1:7" ht="15.75">
      <c r="A1195" s="114" t="s">
        <v>605</v>
      </c>
      <c r="B1195" s="74" t="s">
        <v>596</v>
      </c>
      <c r="C1195" s="78" t="s">
        <v>597</v>
      </c>
      <c r="D1195" s="89">
        <v>5</v>
      </c>
      <c r="E1195" s="89">
        <v>160</v>
      </c>
      <c r="F1195" s="75">
        <v>157</v>
      </c>
      <c r="G1195" s="70"/>
    </row>
    <row r="1196" spans="1:7" ht="15.75">
      <c r="A1196" s="114" t="s">
        <v>605</v>
      </c>
      <c r="B1196" s="74" t="s">
        <v>596</v>
      </c>
      <c r="C1196" s="78" t="s">
        <v>597</v>
      </c>
      <c r="D1196" s="89">
        <v>7</v>
      </c>
      <c r="E1196" s="89">
        <v>100</v>
      </c>
      <c r="F1196" s="75">
        <v>100</v>
      </c>
      <c r="G1196" s="70"/>
    </row>
    <row r="1197" spans="1:7" ht="15.75">
      <c r="A1197" s="114" t="s">
        <v>605</v>
      </c>
      <c r="B1197" s="74" t="s">
        <v>596</v>
      </c>
      <c r="C1197" s="78" t="s">
        <v>597</v>
      </c>
      <c r="D1197" s="89">
        <v>13</v>
      </c>
      <c r="E1197" s="89">
        <v>160</v>
      </c>
      <c r="F1197" s="75">
        <v>156</v>
      </c>
      <c r="G1197" s="70"/>
    </row>
    <row r="1198" spans="1:7" ht="15.75">
      <c r="A1198" s="114" t="s">
        <v>605</v>
      </c>
      <c r="B1198" s="74" t="s">
        <v>596</v>
      </c>
      <c r="C1198" s="78" t="s">
        <v>597</v>
      </c>
      <c r="D1198" s="89">
        <v>18</v>
      </c>
      <c r="E1198" s="89">
        <v>63</v>
      </c>
      <c r="F1198" s="75">
        <v>62</v>
      </c>
      <c r="G1198" s="70"/>
    </row>
    <row r="1199" spans="1:7" ht="15.75">
      <c r="A1199" s="114" t="s">
        <v>606</v>
      </c>
      <c r="B1199" s="74" t="s">
        <v>596</v>
      </c>
      <c r="C1199" s="78" t="s">
        <v>597</v>
      </c>
      <c r="D1199" s="89">
        <v>20</v>
      </c>
      <c r="E1199" s="89">
        <v>160</v>
      </c>
      <c r="F1199" s="75">
        <v>157</v>
      </c>
      <c r="G1199" s="70"/>
    </row>
    <row r="1200" spans="1:7" ht="15.75">
      <c r="A1200" s="114" t="s">
        <v>607</v>
      </c>
      <c r="B1200" s="74" t="s">
        <v>596</v>
      </c>
      <c r="C1200" s="78" t="s">
        <v>597</v>
      </c>
      <c r="D1200" s="89">
        <v>24</v>
      </c>
      <c r="E1200" s="89">
        <v>160</v>
      </c>
      <c r="F1200" s="75">
        <v>135</v>
      </c>
      <c r="G1200" s="70"/>
    </row>
    <row r="1201" spans="1:7" ht="15.75">
      <c r="A1201" s="114" t="s">
        <v>608</v>
      </c>
      <c r="B1201" s="74" t="s">
        <v>596</v>
      </c>
      <c r="C1201" s="78" t="s">
        <v>597</v>
      </c>
      <c r="D1201" s="89">
        <v>81</v>
      </c>
      <c r="E1201" s="89">
        <v>100</v>
      </c>
      <c r="F1201" s="75">
        <v>84</v>
      </c>
      <c r="G1201" s="70"/>
    </row>
    <row r="1202" spans="1:7" ht="15.75">
      <c r="A1202" s="114" t="s">
        <v>609</v>
      </c>
      <c r="B1202" s="74" t="s">
        <v>596</v>
      </c>
      <c r="C1202" s="78" t="s">
        <v>597</v>
      </c>
      <c r="D1202" s="89">
        <v>53</v>
      </c>
      <c r="E1202" s="89">
        <v>250</v>
      </c>
      <c r="F1202" s="75">
        <v>244</v>
      </c>
      <c r="G1202" s="70"/>
    </row>
    <row r="1203" spans="1:7" ht="15.75">
      <c r="A1203" s="114" t="s">
        <v>610</v>
      </c>
      <c r="B1203" s="74" t="s">
        <v>596</v>
      </c>
      <c r="C1203" s="78" t="s">
        <v>597</v>
      </c>
      <c r="D1203" s="89">
        <v>6</v>
      </c>
      <c r="E1203" s="89">
        <v>100</v>
      </c>
      <c r="F1203" s="75">
        <v>77</v>
      </c>
      <c r="G1203" s="70"/>
    </row>
    <row r="1204" spans="1:7" ht="15.75">
      <c r="A1204" s="114" t="s">
        <v>611</v>
      </c>
      <c r="B1204" s="74" t="s">
        <v>596</v>
      </c>
      <c r="C1204" s="78" t="s">
        <v>597</v>
      </c>
      <c r="D1204" s="89">
        <v>7</v>
      </c>
      <c r="E1204" s="89">
        <v>63</v>
      </c>
      <c r="F1204" s="75">
        <v>58</v>
      </c>
      <c r="G1204" s="70"/>
    </row>
    <row r="1205" spans="1:7" ht="15.75">
      <c r="A1205" s="114" t="s">
        <v>611</v>
      </c>
      <c r="B1205" s="74" t="s">
        <v>596</v>
      </c>
      <c r="C1205" s="78" t="s">
        <v>597</v>
      </c>
      <c r="D1205" s="89">
        <v>10</v>
      </c>
      <c r="E1205" s="89">
        <v>250</v>
      </c>
      <c r="F1205" s="75">
        <v>240</v>
      </c>
      <c r="G1205" s="70"/>
    </row>
    <row r="1206" spans="1:7" ht="15.75">
      <c r="A1206" s="114" t="s">
        <v>612</v>
      </c>
      <c r="B1206" s="74" t="s">
        <v>596</v>
      </c>
      <c r="C1206" s="78" t="s">
        <v>597</v>
      </c>
      <c r="D1206" s="89">
        <v>11</v>
      </c>
      <c r="E1206" s="89">
        <v>160</v>
      </c>
      <c r="F1206" s="75">
        <v>150</v>
      </c>
      <c r="G1206" s="70"/>
    </row>
    <row r="1207" spans="1:7" ht="15.75">
      <c r="A1207" s="114" t="s">
        <v>613</v>
      </c>
      <c r="B1207" s="74" t="s">
        <v>596</v>
      </c>
      <c r="C1207" s="78" t="s">
        <v>597</v>
      </c>
      <c r="D1207" s="89">
        <v>14</v>
      </c>
      <c r="E1207" s="89">
        <v>400</v>
      </c>
      <c r="F1207" s="75">
        <v>396</v>
      </c>
      <c r="G1207" s="70"/>
    </row>
    <row r="1208" spans="1:7" ht="15.75">
      <c r="A1208" s="114" t="s">
        <v>613</v>
      </c>
      <c r="B1208" s="74" t="s">
        <v>596</v>
      </c>
      <c r="C1208" s="78" t="s">
        <v>597</v>
      </c>
      <c r="D1208" s="89">
        <v>15</v>
      </c>
      <c r="E1208" s="89">
        <v>160</v>
      </c>
      <c r="F1208" s="75">
        <v>112</v>
      </c>
      <c r="G1208" s="70"/>
    </row>
    <row r="1209" spans="1:7" ht="15.75">
      <c r="A1209" s="114" t="s">
        <v>613</v>
      </c>
      <c r="B1209" s="74" t="s">
        <v>596</v>
      </c>
      <c r="C1209" s="78" t="s">
        <v>597</v>
      </c>
      <c r="D1209" s="89">
        <v>22</v>
      </c>
      <c r="E1209" s="89">
        <v>250</v>
      </c>
      <c r="F1209" s="75">
        <v>236</v>
      </c>
      <c r="G1209" s="70"/>
    </row>
    <row r="1210" spans="1:7" ht="15.75">
      <c r="A1210" s="114" t="s">
        <v>613</v>
      </c>
      <c r="B1210" s="74" t="s">
        <v>596</v>
      </c>
      <c r="C1210" s="78" t="s">
        <v>597</v>
      </c>
      <c r="D1210" s="89">
        <v>27</v>
      </c>
      <c r="E1210" s="89">
        <v>250</v>
      </c>
      <c r="F1210" s="75">
        <v>232</v>
      </c>
      <c r="G1210" s="70"/>
    </row>
    <row r="1211" spans="1:7" ht="15.75">
      <c r="A1211" s="114" t="s">
        <v>613</v>
      </c>
      <c r="B1211" s="74" t="s">
        <v>596</v>
      </c>
      <c r="C1211" s="78" t="s">
        <v>597</v>
      </c>
      <c r="D1211" s="89">
        <v>30</v>
      </c>
      <c r="E1211" s="89">
        <v>160</v>
      </c>
      <c r="F1211" s="75">
        <v>129</v>
      </c>
      <c r="G1211" s="70"/>
    </row>
    <row r="1212" spans="1:7" ht="15.75">
      <c r="A1212" s="114" t="s">
        <v>613</v>
      </c>
      <c r="B1212" s="74" t="s">
        <v>596</v>
      </c>
      <c r="C1212" s="78" t="s">
        <v>597</v>
      </c>
      <c r="D1212" s="89">
        <v>31</v>
      </c>
      <c r="E1212" s="89">
        <v>250</v>
      </c>
      <c r="F1212" s="75">
        <v>228</v>
      </c>
      <c r="G1212" s="70"/>
    </row>
    <row r="1213" spans="1:7" ht="15.75">
      <c r="A1213" s="114" t="s">
        <v>613</v>
      </c>
      <c r="B1213" s="74" t="s">
        <v>596</v>
      </c>
      <c r="C1213" s="78" t="s">
        <v>597</v>
      </c>
      <c r="D1213" s="89">
        <v>33</v>
      </c>
      <c r="E1213" s="89">
        <v>160</v>
      </c>
      <c r="F1213" s="75">
        <v>149</v>
      </c>
      <c r="G1213" s="70"/>
    </row>
    <row r="1214" spans="1:7" ht="15.75">
      <c r="A1214" s="114" t="s">
        <v>614</v>
      </c>
      <c r="B1214" s="74" t="s">
        <v>596</v>
      </c>
      <c r="C1214" s="78" t="s">
        <v>597</v>
      </c>
      <c r="D1214" s="89">
        <v>34</v>
      </c>
      <c r="E1214" s="89">
        <v>250</v>
      </c>
      <c r="F1214" s="75">
        <v>238</v>
      </c>
      <c r="G1214" s="70"/>
    </row>
    <row r="1215" spans="1:7" ht="15.75">
      <c r="A1215" s="114" t="s">
        <v>614</v>
      </c>
      <c r="B1215" s="74" t="s">
        <v>596</v>
      </c>
      <c r="C1215" s="78" t="s">
        <v>597</v>
      </c>
      <c r="D1215" s="89">
        <v>78</v>
      </c>
      <c r="E1215" s="89">
        <v>250</v>
      </c>
      <c r="F1215" s="75">
        <v>238</v>
      </c>
      <c r="G1215" s="70"/>
    </row>
    <row r="1216" spans="1:7" ht="15.75">
      <c r="A1216" s="114" t="s">
        <v>614</v>
      </c>
      <c r="B1216" s="74" t="s">
        <v>596</v>
      </c>
      <c r="C1216" s="78" t="s">
        <v>597</v>
      </c>
      <c r="D1216" s="89">
        <v>87</v>
      </c>
      <c r="E1216" s="89">
        <v>160</v>
      </c>
      <c r="F1216" s="75">
        <v>144</v>
      </c>
      <c r="G1216" s="70"/>
    </row>
    <row r="1217" spans="1:7" ht="15.75">
      <c r="A1217" s="114" t="s">
        <v>614</v>
      </c>
      <c r="B1217" s="74" t="s">
        <v>596</v>
      </c>
      <c r="C1217" s="78" t="s">
        <v>597</v>
      </c>
      <c r="D1217" s="89">
        <v>63</v>
      </c>
      <c r="E1217" s="89">
        <v>250</v>
      </c>
      <c r="F1217" s="75">
        <v>225</v>
      </c>
      <c r="G1217" s="70"/>
    </row>
    <row r="1218" spans="1:7" ht="15.75">
      <c r="A1218" s="114" t="s">
        <v>614</v>
      </c>
      <c r="B1218" s="74" t="s">
        <v>596</v>
      </c>
      <c r="C1218" s="78" t="s">
        <v>597</v>
      </c>
      <c r="D1218" s="89">
        <v>64</v>
      </c>
      <c r="E1218" s="89">
        <v>160</v>
      </c>
      <c r="F1218" s="75">
        <v>150</v>
      </c>
      <c r="G1218" s="70"/>
    </row>
    <row r="1219" spans="1:7" ht="15.75">
      <c r="A1219" s="114" t="s">
        <v>614</v>
      </c>
      <c r="B1219" s="74" t="s">
        <v>596</v>
      </c>
      <c r="C1219" s="78" t="s">
        <v>597</v>
      </c>
      <c r="D1219" s="89">
        <v>88</v>
      </c>
      <c r="E1219" s="89">
        <v>100</v>
      </c>
      <c r="F1219" s="75">
        <v>86</v>
      </c>
      <c r="G1219" s="70"/>
    </row>
    <row r="1220" spans="1:7" ht="15.75">
      <c r="A1220" s="114" t="s">
        <v>608</v>
      </c>
      <c r="B1220" s="74" t="s">
        <v>596</v>
      </c>
      <c r="C1220" s="78" t="s">
        <v>597</v>
      </c>
      <c r="D1220" s="89">
        <v>90</v>
      </c>
      <c r="E1220" s="89">
        <v>160</v>
      </c>
      <c r="F1220" s="75">
        <v>138</v>
      </c>
      <c r="G1220" s="70"/>
    </row>
    <row r="1221" spans="1:7" ht="15.75">
      <c r="A1221" s="114" t="s">
        <v>609</v>
      </c>
      <c r="B1221" s="74" t="s">
        <v>596</v>
      </c>
      <c r="C1221" s="78" t="s">
        <v>597</v>
      </c>
      <c r="D1221" s="89">
        <v>91</v>
      </c>
      <c r="E1221" s="89">
        <v>250</v>
      </c>
      <c r="F1221" s="75">
        <v>218</v>
      </c>
      <c r="G1221" s="70"/>
    </row>
    <row r="1222" spans="1:7" ht="15.75">
      <c r="A1222" s="114" t="s">
        <v>610</v>
      </c>
      <c r="B1222" s="74" t="s">
        <v>596</v>
      </c>
      <c r="C1222" s="78" t="s">
        <v>597</v>
      </c>
      <c r="D1222" s="89">
        <v>92</v>
      </c>
      <c r="E1222" s="89">
        <v>250</v>
      </c>
      <c r="F1222" s="75">
        <v>201</v>
      </c>
      <c r="G1222" s="70"/>
    </row>
    <row r="1223" spans="1:7" ht="15.75">
      <c r="A1223" s="114" t="s">
        <v>615</v>
      </c>
      <c r="B1223" s="74" t="s">
        <v>596</v>
      </c>
      <c r="C1223" s="78" t="s">
        <v>597</v>
      </c>
      <c r="D1223" s="89">
        <v>15</v>
      </c>
      <c r="E1223" s="89">
        <v>250</v>
      </c>
      <c r="F1223" s="75">
        <v>154</v>
      </c>
      <c r="G1223" s="70"/>
    </row>
    <row r="1224" spans="1:7" ht="15.75">
      <c r="A1224" s="114" t="s">
        <v>615</v>
      </c>
      <c r="B1224" s="74" t="s">
        <v>596</v>
      </c>
      <c r="C1224" s="78" t="s">
        <v>597</v>
      </c>
      <c r="D1224" s="89">
        <v>7</v>
      </c>
      <c r="E1224" s="89">
        <v>250</v>
      </c>
      <c r="F1224" s="75">
        <v>150</v>
      </c>
      <c r="G1224" s="70"/>
    </row>
    <row r="1225" spans="1:7" ht="15.75">
      <c r="A1225" s="114" t="s">
        <v>615</v>
      </c>
      <c r="B1225" s="74" t="s">
        <v>596</v>
      </c>
      <c r="C1225" s="78" t="s">
        <v>597</v>
      </c>
      <c r="D1225" s="89">
        <v>16</v>
      </c>
      <c r="E1225" s="89">
        <v>250</v>
      </c>
      <c r="F1225" s="75">
        <v>178</v>
      </c>
      <c r="G1225" s="70"/>
    </row>
    <row r="1226" spans="1:7" ht="15.75">
      <c r="A1226" s="114" t="s">
        <v>615</v>
      </c>
      <c r="B1226" s="74" t="s">
        <v>596</v>
      </c>
      <c r="C1226" s="78" t="s">
        <v>597</v>
      </c>
      <c r="D1226" s="89">
        <v>18</v>
      </c>
      <c r="E1226" s="89">
        <v>160</v>
      </c>
      <c r="F1226" s="75">
        <v>124</v>
      </c>
      <c r="G1226" s="70"/>
    </row>
    <row r="1227" spans="1:7" ht="15.75">
      <c r="A1227" s="114" t="s">
        <v>615</v>
      </c>
      <c r="B1227" s="74" t="s">
        <v>596</v>
      </c>
      <c r="C1227" s="78" t="s">
        <v>597</v>
      </c>
      <c r="D1227" s="89">
        <v>19</v>
      </c>
      <c r="E1227" s="89">
        <v>250</v>
      </c>
      <c r="F1227" s="75">
        <v>167</v>
      </c>
      <c r="G1227" s="70"/>
    </row>
    <row r="1228" spans="1:7" ht="15.75">
      <c r="A1228" s="114" t="s">
        <v>615</v>
      </c>
      <c r="B1228" s="74" t="s">
        <v>596</v>
      </c>
      <c r="C1228" s="78" t="s">
        <v>597</v>
      </c>
      <c r="D1228" s="89">
        <v>40</v>
      </c>
      <c r="E1228" s="89">
        <v>250</v>
      </c>
      <c r="F1228" s="75">
        <v>204</v>
      </c>
      <c r="G1228" s="70"/>
    </row>
    <row r="1229" spans="1:7" ht="15.75">
      <c r="A1229" s="114" t="s">
        <v>615</v>
      </c>
      <c r="B1229" s="74" t="s">
        <v>596</v>
      </c>
      <c r="C1229" s="78" t="s">
        <v>597</v>
      </c>
      <c r="D1229" s="89">
        <v>135</v>
      </c>
      <c r="E1229" s="89">
        <v>250</v>
      </c>
      <c r="F1229" s="75">
        <v>167</v>
      </c>
      <c r="G1229" s="70"/>
    </row>
    <row r="1230" spans="1:7" ht="15.75">
      <c r="A1230" s="114" t="s">
        <v>615</v>
      </c>
      <c r="B1230" s="74" t="s">
        <v>596</v>
      </c>
      <c r="C1230" s="78" t="s">
        <v>597</v>
      </c>
      <c r="D1230" s="89">
        <v>116</v>
      </c>
      <c r="E1230" s="89">
        <v>160</v>
      </c>
      <c r="F1230" s="75">
        <v>121</v>
      </c>
      <c r="G1230" s="70"/>
    </row>
    <row r="1231" spans="1:7" ht="15.75">
      <c r="A1231" s="114" t="s">
        <v>616</v>
      </c>
      <c r="B1231" s="74" t="s">
        <v>596</v>
      </c>
      <c r="C1231" s="78" t="s">
        <v>597</v>
      </c>
      <c r="D1231" s="89">
        <v>15</v>
      </c>
      <c r="E1231" s="89">
        <v>160</v>
      </c>
      <c r="F1231" s="75">
        <v>137</v>
      </c>
      <c r="G1231" s="70"/>
    </row>
    <row r="1232" spans="1:7" ht="15.75">
      <c r="A1232" s="114" t="s">
        <v>617</v>
      </c>
      <c r="B1232" s="74" t="s">
        <v>596</v>
      </c>
      <c r="C1232" s="78" t="s">
        <v>597</v>
      </c>
      <c r="D1232" s="89">
        <v>17</v>
      </c>
      <c r="E1232" s="89">
        <v>100</v>
      </c>
      <c r="F1232" s="75">
        <v>50</v>
      </c>
      <c r="G1232" s="70"/>
    </row>
    <row r="1233" spans="1:7" ht="15.75">
      <c r="A1233" s="114" t="s">
        <v>616</v>
      </c>
      <c r="B1233" s="74" t="s">
        <v>596</v>
      </c>
      <c r="C1233" s="78" t="s">
        <v>597</v>
      </c>
      <c r="D1233" s="89">
        <v>22</v>
      </c>
      <c r="E1233" s="89">
        <v>100</v>
      </c>
      <c r="F1233" s="75">
        <v>89</v>
      </c>
      <c r="G1233" s="70"/>
    </row>
    <row r="1234" spans="1:7" ht="15.75">
      <c r="A1234" s="114" t="s">
        <v>616</v>
      </c>
      <c r="B1234" s="74" t="s">
        <v>596</v>
      </c>
      <c r="C1234" s="78" t="s">
        <v>597</v>
      </c>
      <c r="D1234" s="89">
        <v>23</v>
      </c>
      <c r="E1234" s="89">
        <v>160</v>
      </c>
      <c r="F1234" s="75">
        <v>130</v>
      </c>
      <c r="G1234" s="70"/>
    </row>
    <row r="1235" spans="1:7" ht="15.75">
      <c r="A1235" s="114" t="s">
        <v>616</v>
      </c>
      <c r="B1235" s="74" t="s">
        <v>596</v>
      </c>
      <c r="C1235" s="78" t="s">
        <v>597</v>
      </c>
      <c r="D1235" s="89">
        <v>24</v>
      </c>
      <c r="E1235" s="89">
        <v>250</v>
      </c>
      <c r="F1235" s="75">
        <v>198</v>
      </c>
      <c r="G1235" s="70"/>
    </row>
    <row r="1236" spans="1:7" ht="15.75">
      <c r="A1236" s="114" t="s">
        <v>616</v>
      </c>
      <c r="B1236" s="74" t="s">
        <v>596</v>
      </c>
      <c r="C1236" s="78" t="s">
        <v>597</v>
      </c>
      <c r="D1236" s="89">
        <v>25</v>
      </c>
      <c r="E1236" s="89">
        <v>630</v>
      </c>
      <c r="F1236" s="75">
        <v>446</v>
      </c>
      <c r="G1236" s="70"/>
    </row>
    <row r="1237" spans="1:7" ht="15.75">
      <c r="A1237" s="114" t="s">
        <v>616</v>
      </c>
      <c r="B1237" s="74" t="s">
        <v>596</v>
      </c>
      <c r="C1237" s="78" t="s">
        <v>597</v>
      </c>
      <c r="D1237" s="89">
        <v>26</v>
      </c>
      <c r="E1237" s="89">
        <v>160</v>
      </c>
      <c r="F1237" s="75">
        <v>127</v>
      </c>
      <c r="G1237" s="70"/>
    </row>
    <row r="1238" spans="1:7" ht="15.75">
      <c r="A1238" s="114" t="s">
        <v>618</v>
      </c>
      <c r="B1238" s="74" t="s">
        <v>596</v>
      </c>
      <c r="C1238" s="78" t="s">
        <v>597</v>
      </c>
      <c r="D1238" s="89">
        <v>20</v>
      </c>
      <c r="E1238" s="89">
        <v>100</v>
      </c>
      <c r="F1238" s="75">
        <v>87</v>
      </c>
      <c r="G1238" s="70"/>
    </row>
    <row r="1239" spans="1:7" ht="15.75">
      <c r="A1239" s="114" t="s">
        <v>619</v>
      </c>
      <c r="B1239" s="74" t="s">
        <v>596</v>
      </c>
      <c r="C1239" s="78" t="s">
        <v>597</v>
      </c>
      <c r="D1239" s="89">
        <v>6</v>
      </c>
      <c r="E1239" s="89">
        <v>160</v>
      </c>
      <c r="F1239" s="75">
        <v>142</v>
      </c>
      <c r="G1239" s="70"/>
    </row>
    <row r="1240" spans="1:7" ht="15.75">
      <c r="A1240" s="114" t="s">
        <v>619</v>
      </c>
      <c r="B1240" s="74" t="s">
        <v>596</v>
      </c>
      <c r="C1240" s="78" t="s">
        <v>597</v>
      </c>
      <c r="D1240" s="89">
        <v>8</v>
      </c>
      <c r="E1240" s="89">
        <v>100</v>
      </c>
      <c r="F1240" s="75">
        <v>83</v>
      </c>
      <c r="G1240" s="70"/>
    </row>
    <row r="1241" spans="1:7" ht="15.75">
      <c r="A1241" s="114" t="s">
        <v>620</v>
      </c>
      <c r="B1241" s="74" t="s">
        <v>596</v>
      </c>
      <c r="C1241" s="78" t="s">
        <v>597</v>
      </c>
      <c r="D1241" s="89">
        <v>10</v>
      </c>
      <c r="E1241" s="89">
        <v>100</v>
      </c>
      <c r="F1241" s="75">
        <v>82</v>
      </c>
      <c r="G1241" s="70"/>
    </row>
    <row r="1242" spans="1:7" ht="15.75">
      <c r="A1242" s="114" t="s">
        <v>620</v>
      </c>
      <c r="B1242" s="74" t="s">
        <v>596</v>
      </c>
      <c r="C1242" s="78" t="s">
        <v>597</v>
      </c>
      <c r="D1242" s="89">
        <v>12</v>
      </c>
      <c r="E1242" s="89">
        <v>160</v>
      </c>
      <c r="F1242" s="75">
        <v>143</v>
      </c>
      <c r="G1242" s="70"/>
    </row>
    <row r="1243" spans="1:7" ht="15.75">
      <c r="A1243" s="114" t="s">
        <v>618</v>
      </c>
      <c r="B1243" s="74" t="s">
        <v>596</v>
      </c>
      <c r="C1243" s="78" t="s">
        <v>597</v>
      </c>
      <c r="D1243" s="89">
        <v>23</v>
      </c>
      <c r="E1243" s="89">
        <v>160</v>
      </c>
      <c r="F1243" s="75">
        <v>124</v>
      </c>
      <c r="G1243" s="70"/>
    </row>
    <row r="1244" spans="1:7" ht="15.75">
      <c r="A1244" s="114" t="s">
        <v>618</v>
      </c>
      <c r="B1244" s="74" t="s">
        <v>596</v>
      </c>
      <c r="C1244" s="78" t="s">
        <v>597</v>
      </c>
      <c r="D1244" s="89">
        <v>14</v>
      </c>
      <c r="E1244" s="89">
        <v>160</v>
      </c>
      <c r="F1244" s="75">
        <v>91</v>
      </c>
      <c r="G1244" s="70"/>
    </row>
    <row r="1245" spans="1:7" ht="15.75">
      <c r="A1245" s="114" t="s">
        <v>618</v>
      </c>
      <c r="B1245" s="74" t="s">
        <v>596</v>
      </c>
      <c r="C1245" s="78" t="s">
        <v>597</v>
      </c>
      <c r="D1245" s="89">
        <v>24</v>
      </c>
      <c r="E1245" s="89">
        <v>250</v>
      </c>
      <c r="F1245" s="75">
        <v>197</v>
      </c>
      <c r="G1245" s="70"/>
    </row>
    <row r="1246" spans="1:7" ht="15.75">
      <c r="A1246" s="114" t="s">
        <v>618</v>
      </c>
      <c r="B1246" s="74" t="s">
        <v>596</v>
      </c>
      <c r="C1246" s="78" t="s">
        <v>597</v>
      </c>
      <c r="D1246" s="89">
        <v>25</v>
      </c>
      <c r="E1246" s="89">
        <v>400</v>
      </c>
      <c r="F1246" s="75">
        <v>276</v>
      </c>
      <c r="G1246" s="70"/>
    </row>
    <row r="1247" spans="1:7" ht="15.75">
      <c r="A1247" s="114" t="s">
        <v>618</v>
      </c>
      <c r="B1247" s="74" t="s">
        <v>596</v>
      </c>
      <c r="C1247" s="78" t="s">
        <v>597</v>
      </c>
      <c r="D1247" s="89">
        <v>26</v>
      </c>
      <c r="E1247" s="89">
        <v>160</v>
      </c>
      <c r="F1247" s="75">
        <v>102</v>
      </c>
      <c r="G1247" s="70"/>
    </row>
    <row r="1248" spans="1:7" ht="15.75">
      <c r="A1248" s="114" t="s">
        <v>618</v>
      </c>
      <c r="B1248" s="74" t="s">
        <v>596</v>
      </c>
      <c r="C1248" s="78" t="s">
        <v>597</v>
      </c>
      <c r="D1248" s="89">
        <v>130</v>
      </c>
      <c r="E1248" s="89">
        <v>160</v>
      </c>
      <c r="F1248" s="75">
        <v>120</v>
      </c>
      <c r="G1248" s="70"/>
    </row>
    <row r="1249" spans="1:7" ht="15.75">
      <c r="A1249" s="114" t="s">
        <v>618</v>
      </c>
      <c r="B1249" s="74" t="s">
        <v>596</v>
      </c>
      <c r="C1249" s="78" t="s">
        <v>597</v>
      </c>
      <c r="D1249" s="89">
        <v>27</v>
      </c>
      <c r="E1249" s="89">
        <v>100</v>
      </c>
      <c r="F1249" s="75">
        <v>66</v>
      </c>
      <c r="G1249" s="70"/>
    </row>
    <row r="1250" spans="1:7" ht="15.75">
      <c r="A1250" s="114" t="s">
        <v>616</v>
      </c>
      <c r="B1250" s="74" t="s">
        <v>596</v>
      </c>
      <c r="C1250" s="78" t="s">
        <v>597</v>
      </c>
      <c r="D1250" s="89">
        <v>28</v>
      </c>
      <c r="E1250" s="89">
        <v>200</v>
      </c>
      <c r="F1250" s="75">
        <v>134</v>
      </c>
      <c r="G1250" s="70"/>
    </row>
    <row r="1251" spans="1:7" ht="15.75">
      <c r="A1251" s="114" t="s">
        <v>618</v>
      </c>
      <c r="B1251" s="74" t="s">
        <v>596</v>
      </c>
      <c r="C1251" s="78" t="s">
        <v>597</v>
      </c>
      <c r="D1251" s="89">
        <v>30</v>
      </c>
      <c r="E1251" s="89">
        <v>250</v>
      </c>
      <c r="F1251" s="75">
        <v>190</v>
      </c>
      <c r="G1251" s="70"/>
    </row>
    <row r="1252" spans="1:7" ht="15.75">
      <c r="A1252" s="114" t="s">
        <v>618</v>
      </c>
      <c r="B1252" s="74" t="s">
        <v>596</v>
      </c>
      <c r="C1252" s="78" t="s">
        <v>597</v>
      </c>
      <c r="D1252" s="89">
        <v>31</v>
      </c>
      <c r="E1252" s="89">
        <v>63</v>
      </c>
      <c r="F1252" s="75">
        <v>39</v>
      </c>
      <c r="G1252" s="70"/>
    </row>
    <row r="1253" spans="1:7" ht="15.75">
      <c r="A1253" s="114" t="s">
        <v>615</v>
      </c>
      <c r="B1253" s="74" t="s">
        <v>596</v>
      </c>
      <c r="C1253" s="78" t="s">
        <v>597</v>
      </c>
      <c r="D1253" s="89">
        <v>32</v>
      </c>
      <c r="E1253" s="89">
        <v>250</v>
      </c>
      <c r="F1253" s="75">
        <v>184</v>
      </c>
      <c r="G1253" s="70"/>
    </row>
    <row r="1254" spans="1:7" ht="15.75">
      <c r="A1254" s="114" t="s">
        <v>615</v>
      </c>
      <c r="B1254" s="74" t="s">
        <v>596</v>
      </c>
      <c r="C1254" s="78" t="s">
        <v>597</v>
      </c>
      <c r="D1254" s="89">
        <v>36</v>
      </c>
      <c r="E1254" s="89">
        <v>400</v>
      </c>
      <c r="F1254" s="75">
        <v>353</v>
      </c>
      <c r="G1254" s="70"/>
    </row>
    <row r="1255" spans="1:7" ht="15.75">
      <c r="A1255" s="114" t="s">
        <v>615</v>
      </c>
      <c r="B1255" s="74" t="s">
        <v>596</v>
      </c>
      <c r="C1255" s="78" t="s">
        <v>597</v>
      </c>
      <c r="D1255" s="89">
        <v>37</v>
      </c>
      <c r="E1255" s="89">
        <v>160</v>
      </c>
      <c r="F1255" s="75">
        <v>101</v>
      </c>
      <c r="G1255" s="70"/>
    </row>
    <row r="1256" spans="1:7" ht="15.75">
      <c r="A1256" s="114" t="s">
        <v>615</v>
      </c>
      <c r="B1256" s="74" t="s">
        <v>596</v>
      </c>
      <c r="C1256" s="78" t="s">
        <v>597</v>
      </c>
      <c r="D1256" s="89">
        <v>38</v>
      </c>
      <c r="E1256" s="89">
        <v>250</v>
      </c>
      <c r="F1256" s="75">
        <v>163</v>
      </c>
      <c r="G1256" s="70"/>
    </row>
    <row r="1257" spans="1:7" ht="15.75">
      <c r="A1257" s="114" t="s">
        <v>615</v>
      </c>
      <c r="B1257" s="74" t="s">
        <v>596</v>
      </c>
      <c r="C1257" s="78" t="s">
        <v>597</v>
      </c>
      <c r="D1257" s="89">
        <v>33</v>
      </c>
      <c r="E1257" s="89">
        <v>630</v>
      </c>
      <c r="F1257" s="75">
        <v>489</v>
      </c>
      <c r="G1257" s="70"/>
    </row>
    <row r="1258" spans="1:7" ht="15.75">
      <c r="A1258" s="114" t="s">
        <v>615</v>
      </c>
      <c r="B1258" s="74" t="s">
        <v>596</v>
      </c>
      <c r="C1258" s="78" t="s">
        <v>597</v>
      </c>
      <c r="D1258" s="89">
        <v>34</v>
      </c>
      <c r="E1258" s="89">
        <v>100</v>
      </c>
      <c r="F1258" s="75">
        <v>63</v>
      </c>
      <c r="G1258" s="70"/>
    </row>
    <row r="1259" spans="1:7" ht="15.75">
      <c r="A1259" s="114" t="s">
        <v>615</v>
      </c>
      <c r="B1259" s="74" t="s">
        <v>596</v>
      </c>
      <c r="C1259" s="78" t="s">
        <v>597</v>
      </c>
      <c r="D1259" s="89">
        <v>35</v>
      </c>
      <c r="E1259" s="89">
        <v>160</v>
      </c>
      <c r="F1259" s="75">
        <v>94</v>
      </c>
      <c r="G1259" s="70"/>
    </row>
    <row r="1260" spans="1:7" ht="15.75">
      <c r="A1260" s="114" t="s">
        <v>615</v>
      </c>
      <c r="B1260" s="74" t="s">
        <v>596</v>
      </c>
      <c r="C1260" s="78" t="s">
        <v>597</v>
      </c>
      <c r="D1260" s="89">
        <v>29</v>
      </c>
      <c r="E1260" s="89">
        <v>400</v>
      </c>
      <c r="F1260" s="75">
        <v>352</v>
      </c>
      <c r="G1260" s="70"/>
    </row>
    <row r="1261" spans="1:7" ht="15.75">
      <c r="A1261" s="114" t="s">
        <v>615</v>
      </c>
      <c r="B1261" s="74" t="s">
        <v>596</v>
      </c>
      <c r="C1261" s="78" t="s">
        <v>597</v>
      </c>
      <c r="D1261" s="89">
        <v>7</v>
      </c>
      <c r="E1261" s="89">
        <v>160</v>
      </c>
      <c r="F1261" s="75">
        <v>138</v>
      </c>
      <c r="G1261" s="70"/>
    </row>
    <row r="1262" spans="1:7" ht="15.75">
      <c r="A1262" s="114" t="s">
        <v>615</v>
      </c>
      <c r="B1262" s="74" t="s">
        <v>596</v>
      </c>
      <c r="C1262" s="78" t="s">
        <v>597</v>
      </c>
      <c r="D1262" s="89">
        <v>8</v>
      </c>
      <c r="E1262" s="89">
        <v>160</v>
      </c>
      <c r="F1262" s="75">
        <v>100</v>
      </c>
      <c r="G1262" s="70"/>
    </row>
    <row r="1263" spans="1:7" ht="15.75">
      <c r="A1263" s="114" t="s">
        <v>615</v>
      </c>
      <c r="B1263" s="74" t="s">
        <v>596</v>
      </c>
      <c r="C1263" s="78" t="s">
        <v>597</v>
      </c>
      <c r="D1263" s="89">
        <v>12</v>
      </c>
      <c r="E1263" s="89">
        <v>160</v>
      </c>
      <c r="F1263" s="75">
        <v>125</v>
      </c>
      <c r="G1263" s="70"/>
    </row>
    <row r="1264" spans="1:7" ht="15.75">
      <c r="A1264" s="114" t="s">
        <v>615</v>
      </c>
      <c r="B1264" s="74" t="s">
        <v>596</v>
      </c>
      <c r="C1264" s="78" t="s">
        <v>597</v>
      </c>
      <c r="D1264" s="89">
        <v>115</v>
      </c>
      <c r="E1264" s="89">
        <v>160</v>
      </c>
      <c r="F1264" s="75">
        <v>127</v>
      </c>
      <c r="G1264" s="70"/>
    </row>
    <row r="1265" spans="1:7" ht="15.75">
      <c r="A1265" s="114" t="s">
        <v>621</v>
      </c>
      <c r="B1265" s="74" t="s">
        <v>596</v>
      </c>
      <c r="C1265" s="78" t="s">
        <v>597</v>
      </c>
      <c r="D1265" s="89">
        <v>54</v>
      </c>
      <c r="E1265" s="89">
        <v>100</v>
      </c>
      <c r="F1265" s="75">
        <v>72</v>
      </c>
      <c r="G1265" s="70"/>
    </row>
    <row r="1266" spans="1:7" ht="15.75">
      <c r="A1266" s="114" t="s">
        <v>621</v>
      </c>
      <c r="B1266" s="74" t="s">
        <v>596</v>
      </c>
      <c r="C1266" s="78" t="s">
        <v>597</v>
      </c>
      <c r="D1266" s="89">
        <v>77</v>
      </c>
      <c r="E1266" s="89">
        <v>100</v>
      </c>
      <c r="F1266" s="75">
        <v>98</v>
      </c>
      <c r="G1266" s="70"/>
    </row>
    <row r="1267" spans="1:7" ht="15.75">
      <c r="A1267" s="114" t="s">
        <v>621</v>
      </c>
      <c r="B1267" s="74" t="s">
        <v>596</v>
      </c>
      <c r="C1267" s="78" t="s">
        <v>597</v>
      </c>
      <c r="D1267" s="89">
        <v>78</v>
      </c>
      <c r="E1267" s="89">
        <v>160</v>
      </c>
      <c r="F1267" s="75">
        <v>138</v>
      </c>
      <c r="G1267" s="70"/>
    </row>
    <row r="1268" spans="1:7" ht="15.75">
      <c r="A1268" s="114" t="s">
        <v>621</v>
      </c>
      <c r="B1268" s="74" t="s">
        <v>596</v>
      </c>
      <c r="C1268" s="78" t="s">
        <v>597</v>
      </c>
      <c r="D1268" s="89">
        <v>79</v>
      </c>
      <c r="E1268" s="89">
        <v>63</v>
      </c>
      <c r="F1268" s="75">
        <v>51</v>
      </c>
      <c r="G1268" s="70"/>
    </row>
    <row r="1269" spans="1:7" ht="15.75">
      <c r="A1269" s="114" t="s">
        <v>621</v>
      </c>
      <c r="B1269" s="74" t="s">
        <v>596</v>
      </c>
      <c r="C1269" s="78" t="s">
        <v>597</v>
      </c>
      <c r="D1269" s="89">
        <v>80</v>
      </c>
      <c r="E1269" s="89">
        <v>160</v>
      </c>
      <c r="F1269" s="75">
        <v>132</v>
      </c>
      <c r="G1269" s="70"/>
    </row>
    <row r="1270" spans="1:7" ht="15.75">
      <c r="A1270" s="114" t="s">
        <v>621</v>
      </c>
      <c r="B1270" s="74" t="s">
        <v>596</v>
      </c>
      <c r="C1270" s="78" t="s">
        <v>597</v>
      </c>
      <c r="D1270" s="89">
        <v>82</v>
      </c>
      <c r="E1270" s="89">
        <v>250</v>
      </c>
      <c r="F1270" s="75">
        <v>217</v>
      </c>
      <c r="G1270" s="70"/>
    </row>
    <row r="1271" spans="1:7" ht="15.75">
      <c r="A1271" s="114" t="s">
        <v>621</v>
      </c>
      <c r="B1271" s="74" t="s">
        <v>596</v>
      </c>
      <c r="C1271" s="78" t="s">
        <v>597</v>
      </c>
      <c r="D1271" s="89">
        <v>87</v>
      </c>
      <c r="E1271" s="89">
        <v>160</v>
      </c>
      <c r="F1271" s="75">
        <v>154</v>
      </c>
      <c r="G1271" s="70"/>
    </row>
    <row r="1272" spans="1:7" ht="15.75">
      <c r="A1272" s="114" t="s">
        <v>621</v>
      </c>
      <c r="B1272" s="74" t="s">
        <v>596</v>
      </c>
      <c r="C1272" s="78" t="s">
        <v>597</v>
      </c>
      <c r="D1272" s="89">
        <v>88</v>
      </c>
      <c r="E1272" s="89">
        <v>160</v>
      </c>
      <c r="F1272" s="75">
        <v>125</v>
      </c>
      <c r="G1272" s="70"/>
    </row>
    <row r="1273" spans="1:7" ht="15.75">
      <c r="A1273" s="114" t="s">
        <v>622</v>
      </c>
      <c r="B1273" s="74" t="s">
        <v>596</v>
      </c>
      <c r="C1273" s="78" t="s">
        <v>597</v>
      </c>
      <c r="D1273" s="89">
        <v>92</v>
      </c>
      <c r="E1273" s="89">
        <v>160</v>
      </c>
      <c r="F1273" s="75">
        <v>138</v>
      </c>
      <c r="G1273" s="70"/>
    </row>
    <row r="1274" spans="1:7" ht="15.75">
      <c r="A1274" s="114" t="s">
        <v>622</v>
      </c>
      <c r="B1274" s="74" t="s">
        <v>596</v>
      </c>
      <c r="C1274" s="78" t="s">
        <v>597</v>
      </c>
      <c r="D1274" s="89">
        <v>125</v>
      </c>
      <c r="E1274" s="89">
        <v>100</v>
      </c>
      <c r="F1274" s="75">
        <v>88</v>
      </c>
      <c r="G1274" s="70"/>
    </row>
    <row r="1275" spans="1:7" ht="15.75">
      <c r="A1275" s="114" t="s">
        <v>622</v>
      </c>
      <c r="B1275" s="74" t="s">
        <v>596</v>
      </c>
      <c r="C1275" s="78" t="s">
        <v>597</v>
      </c>
      <c r="D1275" s="89">
        <v>102</v>
      </c>
      <c r="E1275" s="89">
        <v>160</v>
      </c>
      <c r="F1275" s="75">
        <v>137</v>
      </c>
      <c r="G1275" s="70"/>
    </row>
    <row r="1276" spans="1:7" ht="15.75">
      <c r="A1276" s="114" t="s">
        <v>623</v>
      </c>
      <c r="B1276" s="74" t="s">
        <v>596</v>
      </c>
      <c r="C1276" s="78" t="s">
        <v>597</v>
      </c>
      <c r="D1276" s="89">
        <v>136</v>
      </c>
      <c r="E1276" s="89">
        <v>100</v>
      </c>
      <c r="F1276" s="75">
        <v>76</v>
      </c>
      <c r="G1276" s="70"/>
    </row>
    <row r="1277" spans="1:7" ht="15.75">
      <c r="A1277" s="114" t="s">
        <v>624</v>
      </c>
      <c r="B1277" s="74" t="s">
        <v>596</v>
      </c>
      <c r="C1277" s="78" t="s">
        <v>597</v>
      </c>
      <c r="D1277" s="89">
        <v>53</v>
      </c>
      <c r="E1277" s="89">
        <v>60</v>
      </c>
      <c r="F1277" s="75">
        <v>57</v>
      </c>
      <c r="G1277" s="70"/>
    </row>
    <row r="1278" spans="1:7" ht="15.75">
      <c r="A1278" s="114" t="s">
        <v>621</v>
      </c>
      <c r="B1278" s="74" t="s">
        <v>596</v>
      </c>
      <c r="C1278" s="78" t="s">
        <v>597</v>
      </c>
      <c r="D1278" s="89">
        <v>57</v>
      </c>
      <c r="E1278" s="89">
        <v>100</v>
      </c>
      <c r="F1278" s="75">
        <v>79</v>
      </c>
      <c r="G1278" s="70"/>
    </row>
    <row r="1279" spans="1:7" ht="15.75">
      <c r="A1279" s="114" t="s">
        <v>621</v>
      </c>
      <c r="B1279" s="74" t="s">
        <v>596</v>
      </c>
      <c r="C1279" s="78" t="s">
        <v>597</v>
      </c>
      <c r="D1279" s="89">
        <v>58</v>
      </c>
      <c r="E1279" s="89">
        <v>160</v>
      </c>
      <c r="F1279" s="75">
        <v>123</v>
      </c>
      <c r="G1279" s="70"/>
    </row>
    <row r="1280" spans="1:7" ht="15.75">
      <c r="A1280" s="114" t="s">
        <v>621</v>
      </c>
      <c r="B1280" s="74" t="s">
        <v>596</v>
      </c>
      <c r="C1280" s="78" t="s">
        <v>597</v>
      </c>
      <c r="D1280" s="89">
        <v>59</v>
      </c>
      <c r="E1280" s="89">
        <v>63</v>
      </c>
      <c r="F1280" s="75">
        <v>52</v>
      </c>
      <c r="G1280" s="70"/>
    </row>
    <row r="1281" spans="1:7" ht="15.75">
      <c r="A1281" s="114" t="s">
        <v>621</v>
      </c>
      <c r="B1281" s="74" t="s">
        <v>596</v>
      </c>
      <c r="C1281" s="78" t="s">
        <v>597</v>
      </c>
      <c r="D1281" s="89">
        <v>60</v>
      </c>
      <c r="E1281" s="89">
        <v>160</v>
      </c>
      <c r="F1281" s="75">
        <v>134</v>
      </c>
      <c r="G1281" s="70"/>
    </row>
    <row r="1282" spans="1:7" ht="15.75">
      <c r="A1282" s="114" t="s">
        <v>621</v>
      </c>
      <c r="B1282" s="74" t="s">
        <v>596</v>
      </c>
      <c r="C1282" s="78" t="s">
        <v>597</v>
      </c>
      <c r="D1282" s="89">
        <v>61</v>
      </c>
      <c r="E1282" s="89">
        <v>160</v>
      </c>
      <c r="F1282" s="75">
        <v>127</v>
      </c>
      <c r="G1282" s="70"/>
    </row>
    <row r="1283" spans="1:7" ht="15.75">
      <c r="A1283" s="114" t="s">
        <v>621</v>
      </c>
      <c r="B1283" s="74" t="s">
        <v>596</v>
      </c>
      <c r="C1283" s="78" t="s">
        <v>597</v>
      </c>
      <c r="D1283" s="89">
        <v>62</v>
      </c>
      <c r="E1283" s="89">
        <v>250</v>
      </c>
      <c r="F1283" s="75">
        <v>220</v>
      </c>
      <c r="G1283" s="70"/>
    </row>
    <row r="1284" spans="1:7" ht="15.75">
      <c r="A1284" s="114" t="s">
        <v>621</v>
      </c>
      <c r="B1284" s="74" t="s">
        <v>596</v>
      </c>
      <c r="C1284" s="78" t="s">
        <v>597</v>
      </c>
      <c r="D1284" s="89">
        <v>67</v>
      </c>
      <c r="E1284" s="89">
        <v>100</v>
      </c>
      <c r="F1284" s="75">
        <v>73</v>
      </c>
      <c r="G1284" s="70"/>
    </row>
    <row r="1285" spans="1:7" ht="15.75">
      <c r="A1285" s="114" t="s">
        <v>621</v>
      </c>
      <c r="B1285" s="74" t="s">
        <v>596</v>
      </c>
      <c r="C1285" s="78" t="s">
        <v>597</v>
      </c>
      <c r="D1285" s="89">
        <v>69</v>
      </c>
      <c r="E1285" s="89">
        <v>250</v>
      </c>
      <c r="F1285" s="75">
        <v>229</v>
      </c>
      <c r="G1285" s="70"/>
    </row>
    <row r="1286" spans="1:7" ht="15.75">
      <c r="A1286" s="114" t="s">
        <v>624</v>
      </c>
      <c r="B1286" s="74" t="s">
        <v>596</v>
      </c>
      <c r="C1286" s="78" t="s">
        <v>597</v>
      </c>
      <c r="D1286" s="89">
        <v>43</v>
      </c>
      <c r="E1286" s="89">
        <v>160</v>
      </c>
      <c r="F1286" s="75">
        <v>152</v>
      </c>
      <c r="G1286" s="70"/>
    </row>
    <row r="1287" spans="1:7" ht="15.75">
      <c r="A1287" s="114" t="s">
        <v>624</v>
      </c>
      <c r="B1287" s="74" t="s">
        <v>596</v>
      </c>
      <c r="C1287" s="78" t="s">
        <v>597</v>
      </c>
      <c r="D1287" s="89">
        <v>46</v>
      </c>
      <c r="E1287" s="89">
        <v>250</v>
      </c>
      <c r="F1287" s="75">
        <v>228</v>
      </c>
      <c r="G1287" s="70"/>
    </row>
    <row r="1288" spans="1:7" ht="15.75">
      <c r="A1288" s="114" t="s">
        <v>624</v>
      </c>
      <c r="B1288" s="74" t="s">
        <v>596</v>
      </c>
      <c r="C1288" s="78" t="s">
        <v>597</v>
      </c>
      <c r="D1288" s="89">
        <v>47</v>
      </c>
      <c r="E1288" s="89">
        <v>100</v>
      </c>
      <c r="F1288" s="75">
        <v>81</v>
      </c>
      <c r="G1288" s="70"/>
    </row>
    <row r="1289" spans="1:7" ht="15.75">
      <c r="A1289" s="114" t="s">
        <v>624</v>
      </c>
      <c r="B1289" s="74" t="s">
        <v>596</v>
      </c>
      <c r="C1289" s="78" t="s">
        <v>597</v>
      </c>
      <c r="D1289" s="89">
        <v>48</v>
      </c>
      <c r="E1289" s="89">
        <v>160</v>
      </c>
      <c r="F1289" s="75">
        <v>98</v>
      </c>
      <c r="G1289" s="70"/>
    </row>
    <row r="1290" spans="1:7" ht="15.75">
      <c r="A1290" s="114" t="s">
        <v>624</v>
      </c>
      <c r="B1290" s="74" t="s">
        <v>596</v>
      </c>
      <c r="C1290" s="78" t="s">
        <v>597</v>
      </c>
      <c r="D1290" s="89">
        <v>49</v>
      </c>
      <c r="E1290" s="89">
        <v>250</v>
      </c>
      <c r="F1290" s="75">
        <v>230</v>
      </c>
      <c r="G1290" s="70"/>
    </row>
    <row r="1291" spans="1:7" ht="15.75">
      <c r="A1291" s="114" t="s">
        <v>624</v>
      </c>
      <c r="B1291" s="74" t="s">
        <v>596</v>
      </c>
      <c r="C1291" s="78" t="s">
        <v>597</v>
      </c>
      <c r="D1291" s="89">
        <v>103</v>
      </c>
      <c r="E1291" s="89">
        <v>160</v>
      </c>
      <c r="F1291" s="75">
        <v>118</v>
      </c>
      <c r="G1291" s="70"/>
    </row>
    <row r="1292" spans="1:7" ht="15.75">
      <c r="A1292" s="114" t="s">
        <v>624</v>
      </c>
      <c r="B1292" s="74" t="s">
        <v>596</v>
      </c>
      <c r="C1292" s="78" t="s">
        <v>597</v>
      </c>
      <c r="D1292" s="89">
        <v>50</v>
      </c>
      <c r="E1292" s="89">
        <v>250</v>
      </c>
      <c r="F1292" s="75">
        <v>101</v>
      </c>
      <c r="G1292" s="70"/>
    </row>
    <row r="1293" spans="1:7" ht="15.75">
      <c r="A1293" s="114" t="s">
        <v>624</v>
      </c>
      <c r="B1293" s="74" t="s">
        <v>596</v>
      </c>
      <c r="C1293" s="78" t="s">
        <v>597</v>
      </c>
      <c r="D1293" s="89">
        <v>51</v>
      </c>
      <c r="E1293" s="89">
        <v>250</v>
      </c>
      <c r="F1293" s="75">
        <v>219</v>
      </c>
      <c r="G1293" s="70"/>
    </row>
    <row r="1294" spans="1:7" ht="15.75">
      <c r="A1294" s="114" t="s">
        <v>625</v>
      </c>
      <c r="B1294" s="74" t="s">
        <v>596</v>
      </c>
      <c r="C1294" s="78" t="s">
        <v>597</v>
      </c>
      <c r="D1294" s="89">
        <v>1</v>
      </c>
      <c r="E1294" s="89">
        <v>250</v>
      </c>
      <c r="F1294" s="75">
        <v>247</v>
      </c>
      <c r="G1294" s="70"/>
    </row>
    <row r="1295" spans="1:7" ht="15.75">
      <c r="A1295" s="114" t="s">
        <v>625</v>
      </c>
      <c r="B1295" s="74" t="s">
        <v>596</v>
      </c>
      <c r="C1295" s="78" t="s">
        <v>597</v>
      </c>
      <c r="D1295" s="89">
        <v>7</v>
      </c>
      <c r="E1295" s="89">
        <v>63</v>
      </c>
      <c r="F1295" s="75">
        <v>61</v>
      </c>
      <c r="G1295" s="70"/>
    </row>
    <row r="1296" spans="1:7" ht="15.75">
      <c r="A1296" s="114" t="s">
        <v>625</v>
      </c>
      <c r="B1296" s="74" t="s">
        <v>596</v>
      </c>
      <c r="C1296" s="78" t="s">
        <v>597</v>
      </c>
      <c r="D1296" s="89">
        <v>9</v>
      </c>
      <c r="E1296" s="89">
        <v>100</v>
      </c>
      <c r="F1296" s="75">
        <v>94</v>
      </c>
      <c r="G1296" s="70"/>
    </row>
    <row r="1297" spans="1:7" ht="15.75">
      <c r="A1297" s="114" t="s">
        <v>625</v>
      </c>
      <c r="B1297" s="74" t="s">
        <v>596</v>
      </c>
      <c r="C1297" s="78" t="s">
        <v>597</v>
      </c>
      <c r="D1297" s="89">
        <v>15</v>
      </c>
      <c r="E1297" s="89">
        <v>100</v>
      </c>
      <c r="F1297" s="75">
        <v>72</v>
      </c>
      <c r="G1297" s="70"/>
    </row>
    <row r="1298" spans="1:7" ht="15.75">
      <c r="A1298" s="114" t="s">
        <v>625</v>
      </c>
      <c r="B1298" s="74" t="s">
        <v>596</v>
      </c>
      <c r="C1298" s="78" t="s">
        <v>597</v>
      </c>
      <c r="D1298" s="89">
        <v>6</v>
      </c>
      <c r="E1298" s="89">
        <v>400</v>
      </c>
      <c r="F1298" s="75">
        <v>386</v>
      </c>
      <c r="G1298" s="70"/>
    </row>
    <row r="1299" spans="1:7" ht="15.75">
      <c r="A1299" s="114" t="s">
        <v>625</v>
      </c>
      <c r="B1299" s="74" t="s">
        <v>596</v>
      </c>
      <c r="C1299" s="78" t="s">
        <v>597</v>
      </c>
      <c r="D1299" s="89">
        <v>11</v>
      </c>
      <c r="E1299" s="89">
        <v>250</v>
      </c>
      <c r="F1299" s="75">
        <v>218</v>
      </c>
      <c r="G1299" s="70"/>
    </row>
    <row r="1300" spans="1:7" ht="15.75">
      <c r="A1300" s="114" t="s">
        <v>625</v>
      </c>
      <c r="B1300" s="74" t="s">
        <v>596</v>
      </c>
      <c r="C1300" s="78" t="s">
        <v>597</v>
      </c>
      <c r="D1300" s="89">
        <v>12</v>
      </c>
      <c r="E1300" s="89">
        <v>160</v>
      </c>
      <c r="F1300" s="75">
        <v>120</v>
      </c>
      <c r="G1300" s="70"/>
    </row>
    <row r="1301" spans="1:7" ht="15.75">
      <c r="A1301" s="114" t="s">
        <v>625</v>
      </c>
      <c r="B1301" s="74" t="s">
        <v>596</v>
      </c>
      <c r="C1301" s="78" t="s">
        <v>597</v>
      </c>
      <c r="D1301" s="89">
        <v>13</v>
      </c>
      <c r="E1301" s="89">
        <v>160</v>
      </c>
      <c r="F1301" s="75">
        <v>116</v>
      </c>
      <c r="G1301" s="70"/>
    </row>
    <row r="1302" spans="1:7" ht="15.75">
      <c r="A1302" s="114" t="s">
        <v>625</v>
      </c>
      <c r="B1302" s="74" t="s">
        <v>596</v>
      </c>
      <c r="C1302" s="78" t="s">
        <v>597</v>
      </c>
      <c r="D1302" s="89">
        <v>16</v>
      </c>
      <c r="E1302" s="89">
        <v>250</v>
      </c>
      <c r="F1302" s="75">
        <v>213</v>
      </c>
      <c r="G1302" s="70"/>
    </row>
    <row r="1303" spans="1:7" ht="15.75">
      <c r="A1303" s="114" t="s">
        <v>625</v>
      </c>
      <c r="B1303" s="74" t="s">
        <v>596</v>
      </c>
      <c r="C1303" s="78" t="s">
        <v>597</v>
      </c>
      <c r="D1303" s="89">
        <v>17</v>
      </c>
      <c r="E1303" s="89">
        <v>160</v>
      </c>
      <c r="F1303" s="75">
        <v>123</v>
      </c>
      <c r="G1303" s="70"/>
    </row>
    <row r="1304" spans="1:7" ht="15.75">
      <c r="A1304" s="114" t="s">
        <v>625</v>
      </c>
      <c r="B1304" s="74" t="s">
        <v>596</v>
      </c>
      <c r="C1304" s="78" t="s">
        <v>597</v>
      </c>
      <c r="D1304" s="89">
        <v>19</v>
      </c>
      <c r="E1304" s="89">
        <v>250</v>
      </c>
      <c r="F1304" s="75">
        <v>222</v>
      </c>
      <c r="G1304" s="70"/>
    </row>
    <row r="1305" spans="1:7" ht="15.75">
      <c r="A1305" s="114" t="s">
        <v>625</v>
      </c>
      <c r="B1305" s="74" t="s">
        <v>596</v>
      </c>
      <c r="C1305" s="78" t="s">
        <v>597</v>
      </c>
      <c r="D1305" s="89">
        <v>20</v>
      </c>
      <c r="E1305" s="89">
        <v>250</v>
      </c>
      <c r="F1305" s="75">
        <v>228</v>
      </c>
      <c r="G1305" s="70"/>
    </row>
    <row r="1306" spans="1:7" ht="15.75">
      <c r="A1306" s="114" t="s">
        <v>625</v>
      </c>
      <c r="B1306" s="74" t="s">
        <v>596</v>
      </c>
      <c r="C1306" s="78" t="s">
        <v>597</v>
      </c>
      <c r="D1306" s="89">
        <v>23</v>
      </c>
      <c r="E1306" s="89">
        <v>160</v>
      </c>
      <c r="F1306" s="75">
        <v>114</v>
      </c>
      <c r="G1306" s="70"/>
    </row>
    <row r="1307" spans="1:7" ht="15.75">
      <c r="A1307" s="114" t="s">
        <v>626</v>
      </c>
      <c r="B1307" s="74" t="s">
        <v>596</v>
      </c>
      <c r="C1307" s="78" t="s">
        <v>597</v>
      </c>
      <c r="D1307" s="89">
        <v>3</v>
      </c>
      <c r="E1307" s="89">
        <v>250</v>
      </c>
      <c r="F1307" s="75">
        <v>230</v>
      </c>
      <c r="G1307" s="70"/>
    </row>
    <row r="1308" spans="1:7" ht="15.75">
      <c r="A1308" s="114" t="s">
        <v>626</v>
      </c>
      <c r="B1308" s="74" t="s">
        <v>596</v>
      </c>
      <c r="C1308" s="78" t="s">
        <v>597</v>
      </c>
      <c r="D1308" s="89">
        <v>4</v>
      </c>
      <c r="E1308" s="89">
        <v>100</v>
      </c>
      <c r="F1308" s="75">
        <v>59</v>
      </c>
      <c r="G1308" s="70"/>
    </row>
    <row r="1309" spans="1:7" ht="15.75">
      <c r="A1309" s="114" t="s">
        <v>626</v>
      </c>
      <c r="B1309" s="74" t="s">
        <v>596</v>
      </c>
      <c r="C1309" s="78" t="s">
        <v>597</v>
      </c>
      <c r="D1309" s="89">
        <v>5</v>
      </c>
      <c r="E1309" s="89">
        <v>250</v>
      </c>
      <c r="F1309" s="75">
        <v>228</v>
      </c>
      <c r="G1309" s="70"/>
    </row>
    <row r="1310" spans="1:7" ht="15.75">
      <c r="A1310" s="114" t="s">
        <v>626</v>
      </c>
      <c r="B1310" s="74" t="s">
        <v>596</v>
      </c>
      <c r="C1310" s="78" t="s">
        <v>597</v>
      </c>
      <c r="D1310" s="89">
        <v>6</v>
      </c>
      <c r="E1310" s="89">
        <v>100</v>
      </c>
      <c r="F1310" s="75">
        <v>63</v>
      </c>
      <c r="G1310" s="70"/>
    </row>
    <row r="1311" spans="1:7" ht="15.75">
      <c r="A1311" s="114" t="s">
        <v>626</v>
      </c>
      <c r="B1311" s="74" t="s">
        <v>596</v>
      </c>
      <c r="C1311" s="78" t="s">
        <v>597</v>
      </c>
      <c r="D1311" s="89">
        <v>43</v>
      </c>
      <c r="E1311" s="89">
        <v>250</v>
      </c>
      <c r="F1311" s="75">
        <v>240</v>
      </c>
      <c r="G1311" s="70"/>
    </row>
    <row r="1312" spans="1:7" ht="15.75">
      <c r="A1312" s="114" t="s">
        <v>626</v>
      </c>
      <c r="B1312" s="74" t="s">
        <v>596</v>
      </c>
      <c r="C1312" s="78" t="s">
        <v>597</v>
      </c>
      <c r="D1312" s="89">
        <v>44</v>
      </c>
      <c r="E1312" s="89">
        <v>100</v>
      </c>
      <c r="F1312" s="75">
        <v>59</v>
      </c>
      <c r="G1312" s="70"/>
    </row>
    <row r="1313" spans="1:7" ht="15.75">
      <c r="A1313" s="114" t="s">
        <v>626</v>
      </c>
      <c r="B1313" s="74" t="s">
        <v>596</v>
      </c>
      <c r="C1313" s="78" t="s">
        <v>597</v>
      </c>
      <c r="D1313" s="89">
        <v>45</v>
      </c>
      <c r="E1313" s="89">
        <v>250</v>
      </c>
      <c r="F1313" s="75">
        <v>224</v>
      </c>
      <c r="G1313" s="70"/>
    </row>
    <row r="1314" spans="1:7" ht="15.75">
      <c r="A1314" s="114" t="s">
        <v>626</v>
      </c>
      <c r="B1314" s="74" t="s">
        <v>596</v>
      </c>
      <c r="C1314" s="78" t="s">
        <v>597</v>
      </c>
      <c r="D1314" s="89">
        <v>46</v>
      </c>
      <c r="E1314" s="89">
        <v>250</v>
      </c>
      <c r="F1314" s="75">
        <v>212</v>
      </c>
      <c r="G1314" s="70"/>
    </row>
    <row r="1315" spans="1:7" ht="15.75">
      <c r="A1315" s="114" t="s">
        <v>626</v>
      </c>
      <c r="B1315" s="74" t="s">
        <v>596</v>
      </c>
      <c r="C1315" s="78" t="s">
        <v>597</v>
      </c>
      <c r="D1315" s="89">
        <v>42</v>
      </c>
      <c r="E1315" s="89">
        <v>40</v>
      </c>
      <c r="F1315" s="75">
        <v>90</v>
      </c>
      <c r="G1315" s="70"/>
    </row>
    <row r="1316" spans="1:7" ht="15.75">
      <c r="A1316" s="114" t="s">
        <v>626</v>
      </c>
      <c r="B1316" s="74" t="s">
        <v>596</v>
      </c>
      <c r="C1316" s="78" t="s">
        <v>597</v>
      </c>
      <c r="D1316" s="89">
        <v>28</v>
      </c>
      <c r="E1316" s="89">
        <v>250</v>
      </c>
      <c r="F1316" s="75">
        <v>240</v>
      </c>
      <c r="G1316" s="70"/>
    </row>
    <row r="1317" spans="1:7" ht="15.75">
      <c r="A1317" s="114" t="s">
        <v>626</v>
      </c>
      <c r="B1317" s="74" t="s">
        <v>596</v>
      </c>
      <c r="C1317" s="78" t="s">
        <v>597</v>
      </c>
      <c r="D1317" s="89">
        <v>30</v>
      </c>
      <c r="E1317" s="89">
        <v>400</v>
      </c>
      <c r="F1317" s="75">
        <v>399</v>
      </c>
      <c r="G1317" s="70"/>
    </row>
    <row r="1318" spans="1:7" ht="15.75">
      <c r="A1318" s="114" t="s">
        <v>626</v>
      </c>
      <c r="B1318" s="74" t="s">
        <v>596</v>
      </c>
      <c r="C1318" s="78" t="s">
        <v>597</v>
      </c>
      <c r="D1318" s="89">
        <v>39</v>
      </c>
      <c r="E1318" s="89">
        <v>100</v>
      </c>
      <c r="F1318" s="75">
        <v>97</v>
      </c>
      <c r="G1318" s="70"/>
    </row>
    <row r="1319" spans="1:7" ht="15.75">
      <c r="A1319" s="114" t="s">
        <v>626</v>
      </c>
      <c r="B1319" s="74" t="s">
        <v>596</v>
      </c>
      <c r="C1319" s="78" t="s">
        <v>597</v>
      </c>
      <c r="D1319" s="89">
        <v>7</v>
      </c>
      <c r="E1319" s="89">
        <v>160</v>
      </c>
      <c r="F1319" s="75">
        <v>148</v>
      </c>
      <c r="G1319" s="70"/>
    </row>
    <row r="1320" spans="1:7" ht="15.75">
      <c r="A1320" s="114" t="s">
        <v>626</v>
      </c>
      <c r="B1320" s="74" t="s">
        <v>596</v>
      </c>
      <c r="C1320" s="78" t="s">
        <v>597</v>
      </c>
      <c r="D1320" s="89">
        <v>8</v>
      </c>
      <c r="E1320" s="89">
        <v>250</v>
      </c>
      <c r="F1320" s="75">
        <v>185</v>
      </c>
      <c r="G1320" s="84"/>
    </row>
    <row r="1321" spans="1:7" ht="15.75">
      <c r="A1321" s="114" t="s">
        <v>626</v>
      </c>
      <c r="B1321" s="74" t="s">
        <v>596</v>
      </c>
      <c r="C1321" s="78" t="s">
        <v>597</v>
      </c>
      <c r="D1321" s="89">
        <v>9</v>
      </c>
      <c r="E1321" s="89">
        <v>160</v>
      </c>
      <c r="F1321" s="75">
        <v>116</v>
      </c>
      <c r="G1321" s="84"/>
    </row>
    <row r="1322" spans="1:7" ht="15.75">
      <c r="A1322" s="114" t="s">
        <v>626</v>
      </c>
      <c r="B1322" s="74" t="s">
        <v>596</v>
      </c>
      <c r="C1322" s="78" t="s">
        <v>597</v>
      </c>
      <c r="D1322" s="89">
        <v>10</v>
      </c>
      <c r="E1322" s="89">
        <v>100</v>
      </c>
      <c r="F1322" s="75">
        <v>77</v>
      </c>
      <c r="G1322" s="84"/>
    </row>
    <row r="1323" spans="1:7" ht="15.75">
      <c r="A1323" s="114" t="s">
        <v>626</v>
      </c>
      <c r="B1323" s="74" t="s">
        <v>596</v>
      </c>
      <c r="C1323" s="78" t="s">
        <v>597</v>
      </c>
      <c r="D1323" s="89">
        <v>11</v>
      </c>
      <c r="E1323" s="89">
        <v>160</v>
      </c>
      <c r="F1323" s="75">
        <v>136</v>
      </c>
      <c r="G1323" s="84"/>
    </row>
    <row r="1324" spans="1:7" ht="15.75">
      <c r="A1324" s="114" t="s">
        <v>626</v>
      </c>
      <c r="B1324" s="74" t="s">
        <v>596</v>
      </c>
      <c r="C1324" s="78" t="s">
        <v>597</v>
      </c>
      <c r="D1324" s="89">
        <v>12</v>
      </c>
      <c r="E1324" s="89">
        <v>100</v>
      </c>
      <c r="F1324" s="75">
        <v>83</v>
      </c>
      <c r="G1324" s="84"/>
    </row>
    <row r="1325" spans="1:7" ht="15.75">
      <c r="A1325" s="114" t="s">
        <v>626</v>
      </c>
      <c r="B1325" s="74" t="s">
        <v>596</v>
      </c>
      <c r="C1325" s="78" t="s">
        <v>597</v>
      </c>
      <c r="D1325" s="89">
        <v>13</v>
      </c>
      <c r="E1325" s="89">
        <v>160</v>
      </c>
      <c r="F1325" s="75">
        <v>147</v>
      </c>
      <c r="G1325" s="84"/>
    </row>
    <row r="1326" spans="1:7" ht="15.75">
      <c r="A1326" s="114" t="s">
        <v>626</v>
      </c>
      <c r="B1326" s="74" t="s">
        <v>596</v>
      </c>
      <c r="C1326" s="78" t="s">
        <v>597</v>
      </c>
      <c r="D1326" s="89">
        <v>16</v>
      </c>
      <c r="E1326" s="89">
        <v>160</v>
      </c>
      <c r="F1326" s="75">
        <v>136</v>
      </c>
      <c r="G1326" s="84"/>
    </row>
    <row r="1327" spans="1:7" ht="15.75">
      <c r="A1327" s="114" t="s">
        <v>626</v>
      </c>
      <c r="B1327" s="74" t="s">
        <v>596</v>
      </c>
      <c r="C1327" s="78" t="s">
        <v>597</v>
      </c>
      <c r="D1327" s="89">
        <v>47</v>
      </c>
      <c r="E1327" s="89">
        <v>100</v>
      </c>
      <c r="F1327" s="75">
        <v>72</v>
      </c>
      <c r="G1327" s="84"/>
    </row>
    <row r="1328" spans="1:7" ht="15.75">
      <c r="A1328" s="114" t="s">
        <v>626</v>
      </c>
      <c r="B1328" s="74" t="s">
        <v>596</v>
      </c>
      <c r="C1328" s="78" t="s">
        <v>597</v>
      </c>
      <c r="D1328" s="89">
        <v>49</v>
      </c>
      <c r="E1328" s="89">
        <v>400</v>
      </c>
      <c r="F1328" s="75">
        <v>249</v>
      </c>
      <c r="G1328" s="84"/>
    </row>
    <row r="1329" spans="1:7" ht="15.75">
      <c r="A1329" s="114" t="s">
        <v>626</v>
      </c>
      <c r="B1329" s="74" t="s">
        <v>596</v>
      </c>
      <c r="C1329" s="78" t="s">
        <v>597</v>
      </c>
      <c r="D1329" s="89">
        <v>51</v>
      </c>
      <c r="E1329" s="89">
        <v>160</v>
      </c>
      <c r="F1329" s="75">
        <v>125</v>
      </c>
      <c r="G1329" s="84"/>
    </row>
    <row r="1330" spans="1:7" ht="15.75">
      <c r="A1330" s="114" t="s">
        <v>626</v>
      </c>
      <c r="B1330" s="74" t="s">
        <v>596</v>
      </c>
      <c r="C1330" s="78" t="s">
        <v>597</v>
      </c>
      <c r="D1330" s="89">
        <v>2</v>
      </c>
      <c r="E1330" s="89">
        <v>100</v>
      </c>
      <c r="F1330" s="75">
        <v>100</v>
      </c>
      <c r="G1330" s="84"/>
    </row>
    <row r="1331" spans="1:7" ht="15.75">
      <c r="A1331" s="114" t="s">
        <v>626</v>
      </c>
      <c r="B1331" s="74" t="s">
        <v>596</v>
      </c>
      <c r="C1331" s="78" t="s">
        <v>597</v>
      </c>
      <c r="D1331" s="89">
        <v>19</v>
      </c>
      <c r="E1331" s="89">
        <v>160</v>
      </c>
      <c r="F1331" s="75">
        <v>152</v>
      </c>
      <c r="G1331" s="84"/>
    </row>
    <row r="1332" spans="1:7" ht="15.75">
      <c r="A1332" s="114" t="s">
        <v>626</v>
      </c>
      <c r="B1332" s="74" t="s">
        <v>596</v>
      </c>
      <c r="C1332" s="78" t="s">
        <v>597</v>
      </c>
      <c r="D1332" s="89">
        <v>21</v>
      </c>
      <c r="E1332" s="89">
        <v>100</v>
      </c>
      <c r="F1332" s="75">
        <v>97</v>
      </c>
      <c r="G1332" s="84"/>
    </row>
    <row r="1333" spans="1:7" ht="15.75">
      <c r="A1333" s="114" t="s">
        <v>627</v>
      </c>
      <c r="B1333" s="74" t="s">
        <v>596</v>
      </c>
      <c r="C1333" s="78" t="s">
        <v>597</v>
      </c>
      <c r="D1333" s="89">
        <v>22</v>
      </c>
      <c r="E1333" s="89">
        <v>100</v>
      </c>
      <c r="F1333" s="75">
        <v>79</v>
      </c>
      <c r="G1333" s="84"/>
    </row>
    <row r="1334" spans="1:7" ht="15.75">
      <c r="A1334" s="114" t="s">
        <v>626</v>
      </c>
      <c r="B1334" s="74" t="s">
        <v>596</v>
      </c>
      <c r="C1334" s="78" t="s">
        <v>597</v>
      </c>
      <c r="D1334" s="89">
        <v>23</v>
      </c>
      <c r="E1334" s="89">
        <v>250</v>
      </c>
      <c r="F1334" s="75">
        <v>246</v>
      </c>
      <c r="G1334" s="84"/>
    </row>
    <row r="1335" spans="1:7" ht="15.75">
      <c r="A1335" s="114" t="s">
        <v>626</v>
      </c>
      <c r="B1335" s="74" t="s">
        <v>596</v>
      </c>
      <c r="C1335" s="78" t="s">
        <v>597</v>
      </c>
      <c r="D1335" s="89">
        <v>24</v>
      </c>
      <c r="E1335" s="89">
        <v>160</v>
      </c>
      <c r="F1335" s="75">
        <v>122</v>
      </c>
      <c r="G1335" s="84"/>
    </row>
    <row r="1336" spans="1:7" ht="15.75">
      <c r="A1336" s="114" t="s">
        <v>567</v>
      </c>
      <c r="B1336" s="74" t="s">
        <v>596</v>
      </c>
      <c r="C1336" s="78" t="s">
        <v>597</v>
      </c>
      <c r="D1336" s="89">
        <v>25</v>
      </c>
      <c r="E1336" s="89">
        <v>160</v>
      </c>
      <c r="F1336" s="75">
        <v>136</v>
      </c>
      <c r="G1336" s="84"/>
    </row>
    <row r="1337" spans="1:7" ht="15.75">
      <c r="A1337" s="114" t="s">
        <v>567</v>
      </c>
      <c r="B1337" s="74" t="s">
        <v>596</v>
      </c>
      <c r="C1337" s="78" t="s">
        <v>597</v>
      </c>
      <c r="D1337" s="89">
        <v>26</v>
      </c>
      <c r="E1337" s="89">
        <v>250</v>
      </c>
      <c r="F1337" s="75">
        <v>220</v>
      </c>
      <c r="G1337" s="84"/>
    </row>
    <row r="1338" spans="1:7" ht="15.75">
      <c r="A1338" s="114" t="s">
        <v>567</v>
      </c>
      <c r="B1338" s="74" t="s">
        <v>596</v>
      </c>
      <c r="C1338" s="78" t="s">
        <v>597</v>
      </c>
      <c r="D1338" s="89">
        <v>52</v>
      </c>
      <c r="E1338" s="89">
        <v>250</v>
      </c>
      <c r="F1338" s="75">
        <v>201</v>
      </c>
      <c r="G1338" s="84"/>
    </row>
    <row r="1339" spans="1:7" ht="15.75">
      <c r="A1339" s="114" t="s">
        <v>628</v>
      </c>
      <c r="B1339" s="74" t="s">
        <v>628</v>
      </c>
      <c r="C1339" s="78" t="s">
        <v>597</v>
      </c>
      <c r="D1339" s="89">
        <v>31</v>
      </c>
      <c r="E1339" s="89">
        <v>160</v>
      </c>
      <c r="F1339" s="75">
        <v>152</v>
      </c>
      <c r="G1339" s="84"/>
    </row>
    <row r="1340" spans="1:7" ht="15.75">
      <c r="A1340" s="114" t="s">
        <v>628</v>
      </c>
      <c r="B1340" s="74" t="s">
        <v>628</v>
      </c>
      <c r="C1340" s="78" t="s">
        <v>597</v>
      </c>
      <c r="D1340" s="89">
        <v>32</v>
      </c>
      <c r="E1340" s="89">
        <v>400</v>
      </c>
      <c r="F1340" s="75">
        <v>372</v>
      </c>
      <c r="G1340" s="84"/>
    </row>
    <row r="1341" spans="1:7" ht="15.75">
      <c r="A1341" s="114" t="s">
        <v>628</v>
      </c>
      <c r="B1341" s="74" t="s">
        <v>628</v>
      </c>
      <c r="C1341" s="78" t="s">
        <v>597</v>
      </c>
      <c r="D1341" s="125" t="s">
        <v>629</v>
      </c>
      <c r="E1341" s="125">
        <v>400</v>
      </c>
      <c r="F1341" s="75">
        <v>336</v>
      </c>
      <c r="G1341" s="84"/>
    </row>
    <row r="1342" spans="1:7" ht="15.75">
      <c r="A1342" s="114" t="s">
        <v>628</v>
      </c>
      <c r="B1342" s="74" t="s">
        <v>628</v>
      </c>
      <c r="C1342" s="78" t="s">
        <v>597</v>
      </c>
      <c r="D1342" s="88" t="s">
        <v>630</v>
      </c>
      <c r="E1342" s="88">
        <v>63</v>
      </c>
      <c r="F1342" s="75">
        <v>52</v>
      </c>
      <c r="G1342" s="84"/>
    </row>
    <row r="1343" spans="1:7" ht="15.75">
      <c r="A1343" s="114" t="s">
        <v>628</v>
      </c>
      <c r="B1343" s="74" t="s">
        <v>628</v>
      </c>
      <c r="C1343" s="78" t="s">
        <v>597</v>
      </c>
      <c r="D1343" s="88" t="s">
        <v>631</v>
      </c>
      <c r="E1343" s="88">
        <v>400</v>
      </c>
      <c r="F1343" s="75">
        <v>349</v>
      </c>
      <c r="G1343" s="84"/>
    </row>
    <row r="1344" spans="1:7" ht="15.75">
      <c r="A1344" s="114" t="s">
        <v>628</v>
      </c>
      <c r="B1344" s="74" t="s">
        <v>628</v>
      </c>
      <c r="C1344" s="78" t="s">
        <v>597</v>
      </c>
      <c r="D1344" s="88" t="s">
        <v>632</v>
      </c>
      <c r="E1344" s="88">
        <v>250</v>
      </c>
      <c r="F1344" s="75">
        <v>233</v>
      </c>
      <c r="G1344" s="84"/>
    </row>
    <row r="1345" spans="1:7" ht="15.75">
      <c r="A1345" s="114" t="s">
        <v>628</v>
      </c>
      <c r="B1345" s="74" t="s">
        <v>628</v>
      </c>
      <c r="C1345" s="78" t="s">
        <v>597</v>
      </c>
      <c r="D1345" s="88" t="s">
        <v>633</v>
      </c>
      <c r="E1345" s="88">
        <v>160</v>
      </c>
      <c r="F1345" s="75">
        <v>139</v>
      </c>
      <c r="G1345" s="84"/>
    </row>
    <row r="1346" spans="1:7" ht="15.75">
      <c r="A1346" s="114" t="s">
        <v>628</v>
      </c>
      <c r="B1346" s="74" t="s">
        <v>628</v>
      </c>
      <c r="C1346" s="78" t="s">
        <v>597</v>
      </c>
      <c r="D1346" s="88" t="s">
        <v>634</v>
      </c>
      <c r="E1346" s="88">
        <v>400</v>
      </c>
      <c r="F1346" s="75">
        <v>364</v>
      </c>
      <c r="G1346" s="84"/>
    </row>
    <row r="1347" spans="1:7" ht="15.75">
      <c r="A1347" s="114" t="s">
        <v>628</v>
      </c>
      <c r="B1347" s="74" t="s">
        <v>628</v>
      </c>
      <c r="C1347" s="78" t="s">
        <v>597</v>
      </c>
      <c r="D1347" s="88" t="s">
        <v>635</v>
      </c>
      <c r="E1347" s="88">
        <v>250</v>
      </c>
      <c r="F1347" s="75">
        <v>179</v>
      </c>
      <c r="G1347" s="84"/>
    </row>
    <row r="1348" spans="1:7" ht="15.75">
      <c r="A1348" s="114" t="s">
        <v>628</v>
      </c>
      <c r="B1348" s="74" t="s">
        <v>628</v>
      </c>
      <c r="C1348" s="78" t="s">
        <v>597</v>
      </c>
      <c r="D1348" s="88" t="s">
        <v>636</v>
      </c>
      <c r="E1348" s="88">
        <v>400</v>
      </c>
      <c r="F1348" s="75">
        <v>361</v>
      </c>
      <c r="G1348" s="84"/>
    </row>
    <row r="1349" spans="1:7" ht="15.75">
      <c r="A1349" s="114" t="s">
        <v>628</v>
      </c>
      <c r="B1349" s="74" t="s">
        <v>628</v>
      </c>
      <c r="C1349" s="78" t="s">
        <v>597</v>
      </c>
      <c r="D1349" s="88" t="s">
        <v>637</v>
      </c>
      <c r="E1349" s="88">
        <v>400</v>
      </c>
      <c r="F1349" s="75">
        <v>267</v>
      </c>
      <c r="G1349" s="84"/>
    </row>
    <row r="1350" spans="1:7" ht="15.75">
      <c r="A1350" s="114" t="s">
        <v>628</v>
      </c>
      <c r="B1350" s="74" t="s">
        <v>628</v>
      </c>
      <c r="C1350" s="78" t="s">
        <v>597</v>
      </c>
      <c r="D1350" s="88" t="s">
        <v>638</v>
      </c>
      <c r="E1350" s="88">
        <v>630</v>
      </c>
      <c r="F1350" s="75">
        <v>552</v>
      </c>
      <c r="G1350" s="84"/>
    </row>
    <row r="1351" spans="1:7" ht="15.75">
      <c r="A1351" s="114" t="s">
        <v>628</v>
      </c>
      <c r="B1351" s="74" t="s">
        <v>628</v>
      </c>
      <c r="C1351" s="78" t="s">
        <v>597</v>
      </c>
      <c r="D1351" s="88" t="s">
        <v>639</v>
      </c>
      <c r="E1351" s="88">
        <v>250</v>
      </c>
      <c r="F1351" s="75">
        <v>194</v>
      </c>
      <c r="G1351" s="84"/>
    </row>
    <row r="1352" spans="1:7" ht="15.75">
      <c r="A1352" s="114" t="s">
        <v>628</v>
      </c>
      <c r="B1352" s="74" t="s">
        <v>628</v>
      </c>
      <c r="C1352" s="78" t="s">
        <v>597</v>
      </c>
      <c r="D1352" s="88" t="s">
        <v>640</v>
      </c>
      <c r="E1352" s="88">
        <v>250</v>
      </c>
      <c r="F1352" s="75">
        <v>206</v>
      </c>
      <c r="G1352" s="84"/>
    </row>
    <row r="1353" spans="1:7" ht="15.75">
      <c r="A1353" s="114" t="s">
        <v>628</v>
      </c>
      <c r="B1353" s="74" t="s">
        <v>628</v>
      </c>
      <c r="C1353" s="78" t="s">
        <v>597</v>
      </c>
      <c r="D1353" s="88" t="s">
        <v>641</v>
      </c>
      <c r="E1353" s="88">
        <v>400</v>
      </c>
      <c r="F1353" s="75">
        <v>334</v>
      </c>
      <c r="G1353" s="84"/>
    </row>
    <row r="1354" spans="1:7" ht="15.75">
      <c r="A1354" s="114" t="s">
        <v>628</v>
      </c>
      <c r="B1354" s="74" t="s">
        <v>628</v>
      </c>
      <c r="C1354" s="78" t="s">
        <v>597</v>
      </c>
      <c r="D1354" s="88" t="s">
        <v>642</v>
      </c>
      <c r="E1354" s="88">
        <v>400</v>
      </c>
      <c r="F1354" s="75">
        <v>248</v>
      </c>
      <c r="G1354" s="84"/>
    </row>
    <row r="1355" spans="1:7" ht="15.75">
      <c r="A1355" s="114" t="s">
        <v>628</v>
      </c>
      <c r="B1355" s="74" t="s">
        <v>628</v>
      </c>
      <c r="C1355" s="78" t="s">
        <v>597</v>
      </c>
      <c r="D1355" s="78" t="s">
        <v>643</v>
      </c>
      <c r="E1355" s="78">
        <v>400</v>
      </c>
      <c r="F1355" s="75">
        <v>343</v>
      </c>
      <c r="G1355" s="84"/>
    </row>
    <row r="1356" spans="1:7" ht="15.75">
      <c r="A1356" s="114" t="s">
        <v>628</v>
      </c>
      <c r="B1356" s="74" t="s">
        <v>628</v>
      </c>
      <c r="C1356" s="78" t="s">
        <v>597</v>
      </c>
      <c r="D1356" s="78" t="s">
        <v>644</v>
      </c>
      <c r="E1356" s="78">
        <v>160</v>
      </c>
      <c r="F1356" s="75">
        <v>121</v>
      </c>
      <c r="G1356" s="84"/>
    </row>
    <row r="1357" spans="1:7" ht="15.75">
      <c r="A1357" s="114" t="s">
        <v>628</v>
      </c>
      <c r="B1357" s="74" t="s">
        <v>628</v>
      </c>
      <c r="C1357" s="78" t="s">
        <v>597</v>
      </c>
      <c r="D1357" s="78" t="s">
        <v>645</v>
      </c>
      <c r="E1357" s="78">
        <v>250</v>
      </c>
      <c r="F1357" s="75">
        <v>156</v>
      </c>
      <c r="G1357" s="84"/>
    </row>
    <row r="1358" spans="1:7" ht="15.75">
      <c r="A1358" s="114" t="s">
        <v>646</v>
      </c>
      <c r="B1358" s="74" t="s">
        <v>628</v>
      </c>
      <c r="C1358" s="78" t="s">
        <v>597</v>
      </c>
      <c r="D1358" s="78" t="s">
        <v>647</v>
      </c>
      <c r="E1358" s="78">
        <v>250</v>
      </c>
      <c r="F1358" s="75">
        <v>237</v>
      </c>
      <c r="G1358" s="84"/>
    </row>
    <row r="1359" spans="1:7" ht="15.75">
      <c r="A1359" s="114" t="s">
        <v>646</v>
      </c>
      <c r="B1359" s="74" t="s">
        <v>628</v>
      </c>
      <c r="C1359" s="78" t="s">
        <v>597</v>
      </c>
      <c r="D1359" s="410" t="s">
        <v>648</v>
      </c>
      <c r="E1359" s="78">
        <v>400</v>
      </c>
      <c r="F1359" s="75">
        <v>161</v>
      </c>
      <c r="G1359" s="84"/>
    </row>
    <row r="1360" spans="1:7" ht="15.75">
      <c r="A1360" s="114" t="s">
        <v>646</v>
      </c>
      <c r="B1360" s="74" t="s">
        <v>628</v>
      </c>
      <c r="C1360" s="78" t="s">
        <v>597</v>
      </c>
      <c r="D1360" s="411"/>
      <c r="E1360" s="78">
        <v>400</v>
      </c>
      <c r="F1360" s="75">
        <v>260</v>
      </c>
      <c r="G1360" s="84"/>
    </row>
    <row r="1361" spans="1:7" ht="15.75">
      <c r="A1361" s="114" t="s">
        <v>646</v>
      </c>
      <c r="B1361" s="74" t="s">
        <v>628</v>
      </c>
      <c r="C1361" s="78" t="s">
        <v>597</v>
      </c>
      <c r="D1361" s="410" t="s">
        <v>649</v>
      </c>
      <c r="E1361" s="78">
        <v>160</v>
      </c>
      <c r="F1361" s="417">
        <v>141</v>
      </c>
      <c r="G1361" s="84"/>
    </row>
    <row r="1362" spans="1:7" ht="15.75">
      <c r="A1362" s="114" t="s">
        <v>646</v>
      </c>
      <c r="B1362" s="74" t="s">
        <v>628</v>
      </c>
      <c r="C1362" s="78" t="s">
        <v>597</v>
      </c>
      <c r="D1362" s="411"/>
      <c r="E1362" s="78">
        <v>160</v>
      </c>
      <c r="F1362" s="418"/>
      <c r="G1362" s="84"/>
    </row>
    <row r="1363" spans="1:7" ht="15.75">
      <c r="A1363" s="114" t="s">
        <v>628</v>
      </c>
      <c r="B1363" s="74" t="s">
        <v>628</v>
      </c>
      <c r="C1363" s="78" t="s">
        <v>597</v>
      </c>
      <c r="D1363" s="78" t="s">
        <v>650</v>
      </c>
      <c r="E1363" s="78">
        <v>400</v>
      </c>
      <c r="F1363" s="75">
        <v>209</v>
      </c>
      <c r="G1363" s="84"/>
    </row>
    <row r="1364" spans="1:7" ht="15.75">
      <c r="A1364" s="114" t="s">
        <v>628</v>
      </c>
      <c r="B1364" s="74" t="s">
        <v>628</v>
      </c>
      <c r="C1364" s="78" t="s">
        <v>597</v>
      </c>
      <c r="D1364" s="410" t="s">
        <v>651</v>
      </c>
      <c r="E1364" s="410">
        <v>630</v>
      </c>
      <c r="F1364" s="417">
        <v>417</v>
      </c>
      <c r="G1364" s="84"/>
    </row>
    <row r="1365" spans="1:7" ht="15.75">
      <c r="A1365" s="114" t="s">
        <v>628</v>
      </c>
      <c r="B1365" s="74" t="s">
        <v>628</v>
      </c>
      <c r="C1365" s="78" t="s">
        <v>597</v>
      </c>
      <c r="D1365" s="411"/>
      <c r="E1365" s="416"/>
      <c r="F1365" s="418"/>
      <c r="G1365" s="84"/>
    </row>
    <row r="1366" spans="1:7" ht="15.75">
      <c r="A1366" s="114" t="s">
        <v>628</v>
      </c>
      <c r="B1366" s="74" t="s">
        <v>628</v>
      </c>
      <c r="C1366" s="78" t="s">
        <v>597</v>
      </c>
      <c r="D1366" s="78" t="s">
        <v>652</v>
      </c>
      <c r="E1366" s="78">
        <v>400</v>
      </c>
      <c r="F1366" s="75">
        <v>288</v>
      </c>
      <c r="G1366" s="84"/>
    </row>
    <row r="1367" spans="1:7" ht="15.75">
      <c r="A1367" s="114" t="s">
        <v>628</v>
      </c>
      <c r="B1367" s="74" t="s">
        <v>628</v>
      </c>
      <c r="C1367" s="78" t="s">
        <v>597</v>
      </c>
      <c r="D1367" s="410" t="s">
        <v>653</v>
      </c>
      <c r="E1367" s="78">
        <v>400</v>
      </c>
      <c r="F1367" s="75">
        <v>368</v>
      </c>
      <c r="G1367" s="84"/>
    </row>
    <row r="1368" spans="1:7" ht="15.75">
      <c r="A1368" s="114" t="s">
        <v>628</v>
      </c>
      <c r="B1368" s="74" t="s">
        <v>628</v>
      </c>
      <c r="C1368" s="78" t="s">
        <v>597</v>
      </c>
      <c r="D1368" s="411"/>
      <c r="E1368" s="78">
        <v>400</v>
      </c>
      <c r="F1368" s="75">
        <v>369</v>
      </c>
      <c r="G1368" s="84"/>
    </row>
    <row r="1369" spans="1:7" ht="15.75">
      <c r="A1369" s="114" t="s">
        <v>628</v>
      </c>
      <c r="B1369" s="74" t="s">
        <v>628</v>
      </c>
      <c r="C1369" s="78" t="s">
        <v>597</v>
      </c>
      <c r="D1369" s="78" t="s">
        <v>654</v>
      </c>
      <c r="E1369" s="78">
        <v>400</v>
      </c>
      <c r="F1369" s="75">
        <v>386</v>
      </c>
      <c r="G1369" s="84"/>
    </row>
    <row r="1370" spans="1:7" ht="15.75">
      <c r="A1370" s="114" t="s">
        <v>628</v>
      </c>
      <c r="B1370" s="74" t="s">
        <v>628</v>
      </c>
      <c r="C1370" s="78" t="s">
        <v>597</v>
      </c>
      <c r="D1370" s="78" t="s">
        <v>655</v>
      </c>
      <c r="E1370" s="78">
        <v>400</v>
      </c>
      <c r="F1370" s="75">
        <v>249</v>
      </c>
      <c r="G1370" s="84"/>
    </row>
    <row r="1371" spans="1:7" ht="15.75">
      <c r="A1371" s="114" t="s">
        <v>628</v>
      </c>
      <c r="B1371" s="74" t="s">
        <v>628</v>
      </c>
      <c r="C1371" s="78" t="s">
        <v>597</v>
      </c>
      <c r="D1371" s="78" t="s">
        <v>656</v>
      </c>
      <c r="E1371" s="78">
        <v>630</v>
      </c>
      <c r="F1371" s="75">
        <v>521</v>
      </c>
      <c r="G1371" s="84"/>
    </row>
    <row r="1372" spans="1:7" ht="15.75">
      <c r="A1372" s="114" t="s">
        <v>628</v>
      </c>
      <c r="B1372" s="74" t="s">
        <v>628</v>
      </c>
      <c r="C1372" s="78" t="s">
        <v>597</v>
      </c>
      <c r="D1372" s="78" t="s">
        <v>657</v>
      </c>
      <c r="E1372" s="78">
        <v>250</v>
      </c>
      <c r="F1372" s="75">
        <v>117</v>
      </c>
      <c r="G1372" s="84"/>
    </row>
    <row r="1373" spans="1:7" ht="15.75">
      <c r="A1373" s="114" t="s">
        <v>628</v>
      </c>
      <c r="B1373" s="74" t="s">
        <v>628</v>
      </c>
      <c r="C1373" s="78" t="s">
        <v>597</v>
      </c>
      <c r="D1373" s="78" t="s">
        <v>658</v>
      </c>
      <c r="E1373" s="78">
        <v>250</v>
      </c>
      <c r="F1373" s="75">
        <v>205</v>
      </c>
      <c r="G1373" s="84"/>
    </row>
    <row r="1374" spans="1:7" ht="15.75">
      <c r="A1374" s="114" t="s">
        <v>628</v>
      </c>
      <c r="B1374" s="74" t="s">
        <v>628</v>
      </c>
      <c r="C1374" s="78" t="s">
        <v>597</v>
      </c>
      <c r="D1374" s="78" t="s">
        <v>659</v>
      </c>
      <c r="E1374" s="78">
        <v>320</v>
      </c>
      <c r="F1374" s="75">
        <v>257</v>
      </c>
      <c r="G1374" s="84"/>
    </row>
    <row r="1375" spans="1:7" ht="15.75">
      <c r="A1375" s="114" t="s">
        <v>628</v>
      </c>
      <c r="B1375" s="74" t="s">
        <v>628</v>
      </c>
      <c r="C1375" s="78" t="s">
        <v>597</v>
      </c>
      <c r="D1375" s="78" t="s">
        <v>660</v>
      </c>
      <c r="E1375" s="78">
        <v>250</v>
      </c>
      <c r="F1375" s="75">
        <v>174</v>
      </c>
      <c r="G1375" s="84"/>
    </row>
    <row r="1376" spans="1:7" ht="15.75">
      <c r="A1376" s="114" t="s">
        <v>628</v>
      </c>
      <c r="B1376" s="74" t="s">
        <v>628</v>
      </c>
      <c r="C1376" s="78" t="s">
        <v>597</v>
      </c>
      <c r="D1376" s="78" t="s">
        <v>661</v>
      </c>
      <c r="E1376" s="78">
        <v>250</v>
      </c>
      <c r="F1376" s="75">
        <v>219</v>
      </c>
      <c r="G1376" s="84"/>
    </row>
    <row r="1377" spans="1:7" ht="15.75">
      <c r="A1377" s="114" t="s">
        <v>628</v>
      </c>
      <c r="B1377" s="74" t="s">
        <v>628</v>
      </c>
      <c r="C1377" s="78" t="s">
        <v>597</v>
      </c>
      <c r="D1377" s="78" t="s">
        <v>662</v>
      </c>
      <c r="E1377" s="78">
        <v>630</v>
      </c>
      <c r="F1377" s="75">
        <v>532</v>
      </c>
      <c r="G1377" s="84"/>
    </row>
    <row r="1378" spans="1:7" ht="15.75">
      <c r="A1378" s="114" t="s">
        <v>628</v>
      </c>
      <c r="B1378" s="74" t="s">
        <v>628</v>
      </c>
      <c r="C1378" s="78" t="s">
        <v>597</v>
      </c>
      <c r="D1378" s="78" t="s">
        <v>663</v>
      </c>
      <c r="E1378" s="78">
        <v>400</v>
      </c>
      <c r="F1378" s="75">
        <v>218</v>
      </c>
      <c r="G1378" s="84"/>
    </row>
    <row r="1379" spans="1:7" ht="15.75">
      <c r="A1379" s="114" t="s">
        <v>628</v>
      </c>
      <c r="B1379" s="74" t="s">
        <v>628</v>
      </c>
      <c r="C1379" s="78" t="s">
        <v>597</v>
      </c>
      <c r="D1379" s="78" t="s">
        <v>664</v>
      </c>
      <c r="E1379" s="78">
        <v>630</v>
      </c>
      <c r="F1379" s="75">
        <v>477</v>
      </c>
      <c r="G1379" s="84"/>
    </row>
    <row r="1380" spans="1:7" ht="15.75">
      <c r="A1380" s="114" t="s">
        <v>628</v>
      </c>
      <c r="B1380" s="74" t="s">
        <v>628</v>
      </c>
      <c r="C1380" s="78" t="s">
        <v>597</v>
      </c>
      <c r="D1380" s="78" t="s">
        <v>665</v>
      </c>
      <c r="E1380" s="78">
        <v>315</v>
      </c>
      <c r="F1380" s="75">
        <v>248</v>
      </c>
      <c r="G1380" s="84"/>
    </row>
    <row r="1381" spans="1:7" ht="15.75">
      <c r="A1381" s="114" t="s">
        <v>628</v>
      </c>
      <c r="B1381" s="74" t="s">
        <v>628</v>
      </c>
      <c r="C1381" s="78" t="s">
        <v>597</v>
      </c>
      <c r="D1381" s="78" t="s">
        <v>666</v>
      </c>
      <c r="E1381" s="78">
        <v>630</v>
      </c>
      <c r="F1381" s="75">
        <v>509</v>
      </c>
      <c r="G1381" s="84"/>
    </row>
    <row r="1382" spans="1:7" ht="15.75">
      <c r="A1382" s="114" t="s">
        <v>628</v>
      </c>
      <c r="B1382" s="74" t="s">
        <v>628</v>
      </c>
      <c r="C1382" s="78" t="s">
        <v>597</v>
      </c>
      <c r="D1382" s="78" t="s">
        <v>667</v>
      </c>
      <c r="E1382" s="78">
        <v>180</v>
      </c>
      <c r="F1382" s="75">
        <v>115</v>
      </c>
      <c r="G1382" s="84"/>
    </row>
    <row r="1383" spans="1:7" ht="15.75">
      <c r="A1383" s="114" t="s">
        <v>628</v>
      </c>
      <c r="B1383" s="74" t="s">
        <v>628</v>
      </c>
      <c r="C1383" s="78" t="s">
        <v>597</v>
      </c>
      <c r="D1383" s="78" t="s">
        <v>668</v>
      </c>
      <c r="E1383" s="78">
        <v>320</v>
      </c>
      <c r="F1383" s="75">
        <v>303</v>
      </c>
      <c r="G1383" s="84"/>
    </row>
    <row r="1384" spans="1:7" ht="15.75">
      <c r="A1384" s="114" t="s">
        <v>628</v>
      </c>
      <c r="B1384" s="74" t="s">
        <v>628</v>
      </c>
      <c r="C1384" s="78" t="s">
        <v>597</v>
      </c>
      <c r="D1384" s="78" t="s">
        <v>669</v>
      </c>
      <c r="E1384" s="78">
        <v>400</v>
      </c>
      <c r="F1384" s="75">
        <v>281</v>
      </c>
      <c r="G1384" s="84"/>
    </row>
    <row r="1385" spans="1:7" ht="15.75">
      <c r="A1385" s="114" t="s">
        <v>628</v>
      </c>
      <c r="B1385" s="74" t="s">
        <v>628</v>
      </c>
      <c r="C1385" s="78" t="s">
        <v>597</v>
      </c>
      <c r="D1385" s="78" t="s">
        <v>670</v>
      </c>
      <c r="E1385" s="78">
        <v>400</v>
      </c>
      <c r="F1385" s="75">
        <v>291</v>
      </c>
      <c r="G1385" s="84"/>
    </row>
    <row r="1386" spans="1:7" ht="15.75">
      <c r="A1386" s="114" t="s">
        <v>628</v>
      </c>
      <c r="B1386" s="74" t="s">
        <v>628</v>
      </c>
      <c r="C1386" s="78" t="s">
        <v>597</v>
      </c>
      <c r="D1386" s="78" t="s">
        <v>671</v>
      </c>
      <c r="E1386" s="78">
        <v>320</v>
      </c>
      <c r="F1386" s="75">
        <v>206</v>
      </c>
      <c r="G1386" s="84"/>
    </row>
    <row r="1387" spans="1:7" ht="15.75">
      <c r="A1387" s="114" t="s">
        <v>628</v>
      </c>
      <c r="B1387" s="74" t="s">
        <v>628</v>
      </c>
      <c r="C1387" s="78" t="s">
        <v>597</v>
      </c>
      <c r="D1387" s="78" t="s">
        <v>672</v>
      </c>
      <c r="E1387" s="78">
        <v>400</v>
      </c>
      <c r="F1387" s="75">
        <v>221</v>
      </c>
      <c r="G1387" s="84"/>
    </row>
    <row r="1388" spans="1:7" ht="15.75">
      <c r="A1388" s="114" t="s">
        <v>628</v>
      </c>
      <c r="B1388" s="74" t="s">
        <v>628</v>
      </c>
      <c r="C1388" s="78" t="s">
        <v>597</v>
      </c>
      <c r="D1388" s="78" t="s">
        <v>673</v>
      </c>
      <c r="E1388" s="78">
        <v>315</v>
      </c>
      <c r="F1388" s="75">
        <v>149</v>
      </c>
      <c r="G1388" s="84"/>
    </row>
    <row r="1389" spans="1:7" ht="15.75">
      <c r="A1389" s="114" t="s">
        <v>628</v>
      </c>
      <c r="B1389" s="74" t="s">
        <v>628</v>
      </c>
      <c r="C1389" s="78" t="s">
        <v>597</v>
      </c>
      <c r="D1389" s="78" t="s">
        <v>674</v>
      </c>
      <c r="E1389" s="78">
        <v>630</v>
      </c>
      <c r="F1389" s="75">
        <v>170</v>
      </c>
      <c r="G1389" s="84"/>
    </row>
    <row r="1390" spans="1:7" ht="15.75">
      <c r="A1390" s="114" t="s">
        <v>628</v>
      </c>
      <c r="B1390" s="74" t="s">
        <v>628</v>
      </c>
      <c r="C1390" s="78" t="s">
        <v>597</v>
      </c>
      <c r="D1390" s="78" t="s">
        <v>675</v>
      </c>
      <c r="E1390" s="78">
        <v>630</v>
      </c>
      <c r="F1390" s="75">
        <v>519</v>
      </c>
      <c r="G1390" s="84"/>
    </row>
    <row r="1391" spans="1:7" ht="15.75">
      <c r="A1391" s="114" t="s">
        <v>628</v>
      </c>
      <c r="B1391" s="74" t="s">
        <v>628</v>
      </c>
      <c r="C1391" s="78" t="s">
        <v>597</v>
      </c>
      <c r="D1391" s="78" t="s">
        <v>676</v>
      </c>
      <c r="E1391" s="78">
        <v>630</v>
      </c>
      <c r="F1391" s="75">
        <v>548</v>
      </c>
      <c r="G1391" s="84"/>
    </row>
    <row r="1392" spans="1:7" ht="15.75">
      <c r="A1392" s="114" t="s">
        <v>628</v>
      </c>
      <c r="B1392" s="74" t="s">
        <v>628</v>
      </c>
      <c r="C1392" s="78" t="s">
        <v>597</v>
      </c>
      <c r="D1392" s="78" t="s">
        <v>677</v>
      </c>
      <c r="E1392" s="78">
        <v>630</v>
      </c>
      <c r="F1392" s="75">
        <v>550</v>
      </c>
      <c r="G1392" s="84"/>
    </row>
    <row r="1393" spans="1:7" ht="15.75">
      <c r="A1393" s="114" t="s">
        <v>628</v>
      </c>
      <c r="B1393" s="74" t="s">
        <v>628</v>
      </c>
      <c r="C1393" s="78" t="s">
        <v>597</v>
      </c>
      <c r="D1393" s="410" t="s">
        <v>678</v>
      </c>
      <c r="E1393" s="78">
        <v>630</v>
      </c>
      <c r="F1393" s="75">
        <v>494</v>
      </c>
      <c r="G1393" s="84"/>
    </row>
    <row r="1394" spans="1:7" ht="15.75">
      <c r="A1394" s="114" t="s">
        <v>628</v>
      </c>
      <c r="B1394" s="74" t="s">
        <v>628</v>
      </c>
      <c r="C1394" s="78" t="s">
        <v>597</v>
      </c>
      <c r="D1394" s="411"/>
      <c r="E1394" s="78">
        <v>630</v>
      </c>
      <c r="F1394" s="75">
        <v>561</v>
      </c>
      <c r="G1394" s="84"/>
    </row>
    <row r="1395" spans="1:7" ht="15.75">
      <c r="A1395" s="114" t="s">
        <v>628</v>
      </c>
      <c r="B1395" s="74" t="s">
        <v>628</v>
      </c>
      <c r="C1395" s="78" t="s">
        <v>597</v>
      </c>
      <c r="D1395" s="78" t="s">
        <v>679</v>
      </c>
      <c r="E1395" s="78">
        <v>400</v>
      </c>
      <c r="F1395" s="75">
        <v>229</v>
      </c>
      <c r="G1395" s="84"/>
    </row>
    <row r="1396" spans="1:7" ht="15.75">
      <c r="A1396" s="114" t="s">
        <v>628</v>
      </c>
      <c r="B1396" s="74" t="s">
        <v>628</v>
      </c>
      <c r="C1396" s="78" t="s">
        <v>597</v>
      </c>
      <c r="D1396" s="78" t="s">
        <v>680</v>
      </c>
      <c r="E1396" s="78">
        <v>250</v>
      </c>
      <c r="F1396" s="75">
        <v>235</v>
      </c>
      <c r="G1396" s="84"/>
    </row>
    <row r="1397" spans="1:7" ht="15.75">
      <c r="A1397" s="114" t="s">
        <v>628</v>
      </c>
      <c r="B1397" s="74" t="s">
        <v>628</v>
      </c>
      <c r="C1397" s="78" t="s">
        <v>597</v>
      </c>
      <c r="D1397" s="78" t="s">
        <v>681</v>
      </c>
      <c r="E1397" s="78">
        <v>400</v>
      </c>
      <c r="F1397" s="75">
        <v>241</v>
      </c>
      <c r="G1397" s="84"/>
    </row>
    <row r="1398" spans="1:7" ht="15.75">
      <c r="A1398" s="114" t="s">
        <v>628</v>
      </c>
      <c r="B1398" s="74" t="s">
        <v>628</v>
      </c>
      <c r="C1398" s="78" t="s">
        <v>597</v>
      </c>
      <c r="D1398" s="78" t="s">
        <v>682</v>
      </c>
      <c r="E1398" s="78">
        <v>400</v>
      </c>
      <c r="F1398" s="75">
        <v>311</v>
      </c>
      <c r="G1398" s="84"/>
    </row>
    <row r="1399" spans="1:7" ht="15.75">
      <c r="A1399" s="114" t="s">
        <v>628</v>
      </c>
      <c r="B1399" s="74" t="s">
        <v>628</v>
      </c>
      <c r="C1399" s="78" t="s">
        <v>597</v>
      </c>
      <c r="D1399" s="78" t="s">
        <v>683</v>
      </c>
      <c r="E1399" s="78">
        <v>400</v>
      </c>
      <c r="F1399" s="75">
        <v>353</v>
      </c>
      <c r="G1399" s="84"/>
    </row>
    <row r="1400" spans="1:7" ht="15.75">
      <c r="A1400" s="114" t="s">
        <v>628</v>
      </c>
      <c r="B1400" s="74" t="s">
        <v>628</v>
      </c>
      <c r="C1400" s="78" t="s">
        <v>597</v>
      </c>
      <c r="D1400" s="78" t="s">
        <v>684</v>
      </c>
      <c r="E1400" s="78">
        <v>630</v>
      </c>
      <c r="F1400" s="75">
        <v>406</v>
      </c>
      <c r="G1400" s="84"/>
    </row>
    <row r="1401" spans="1:7" ht="15.75">
      <c r="A1401" s="114" t="s">
        <v>628</v>
      </c>
      <c r="B1401" s="74" t="s">
        <v>628</v>
      </c>
      <c r="C1401" s="78" t="s">
        <v>597</v>
      </c>
      <c r="D1401" s="78" t="s">
        <v>685</v>
      </c>
      <c r="E1401" s="78">
        <v>400</v>
      </c>
      <c r="F1401" s="75">
        <v>362</v>
      </c>
      <c r="G1401" s="84"/>
    </row>
    <row r="1402" spans="1:7" ht="15.75">
      <c r="A1402" s="114" t="s">
        <v>628</v>
      </c>
      <c r="B1402" s="74" t="s">
        <v>628</v>
      </c>
      <c r="C1402" s="78" t="s">
        <v>597</v>
      </c>
      <c r="D1402" s="410" t="s">
        <v>686</v>
      </c>
      <c r="E1402" s="78">
        <v>400</v>
      </c>
      <c r="F1402" s="75">
        <v>282</v>
      </c>
      <c r="G1402" s="84"/>
    </row>
    <row r="1403" spans="1:7" ht="15.75">
      <c r="A1403" s="114" t="s">
        <v>628</v>
      </c>
      <c r="B1403" s="74" t="s">
        <v>628</v>
      </c>
      <c r="C1403" s="78" t="s">
        <v>597</v>
      </c>
      <c r="D1403" s="411"/>
      <c r="E1403" s="78">
        <v>400</v>
      </c>
      <c r="F1403" s="75">
        <v>311</v>
      </c>
      <c r="G1403" s="84"/>
    </row>
    <row r="1404" spans="1:7" ht="15.75">
      <c r="A1404" s="114" t="s">
        <v>628</v>
      </c>
      <c r="B1404" s="74" t="s">
        <v>628</v>
      </c>
      <c r="C1404" s="78" t="s">
        <v>597</v>
      </c>
      <c r="D1404" s="78" t="s">
        <v>687</v>
      </c>
      <c r="E1404" s="78">
        <v>630</v>
      </c>
      <c r="F1404" s="75">
        <v>585</v>
      </c>
      <c r="G1404" s="84"/>
    </row>
    <row r="1405" spans="1:7" ht="15.75">
      <c r="A1405" s="114" t="s">
        <v>628</v>
      </c>
      <c r="B1405" s="74" t="s">
        <v>628</v>
      </c>
      <c r="C1405" s="78" t="s">
        <v>597</v>
      </c>
      <c r="D1405" s="410" t="s">
        <v>688</v>
      </c>
      <c r="E1405" s="78">
        <v>400</v>
      </c>
      <c r="F1405" s="75">
        <v>337</v>
      </c>
      <c r="G1405" s="84"/>
    </row>
    <row r="1406" spans="1:7" ht="15.75">
      <c r="A1406" s="114" t="s">
        <v>628</v>
      </c>
      <c r="B1406" s="74" t="s">
        <v>628</v>
      </c>
      <c r="C1406" s="78" t="s">
        <v>597</v>
      </c>
      <c r="D1406" s="411"/>
      <c r="E1406" s="78">
        <v>400</v>
      </c>
      <c r="F1406" s="75">
        <v>328</v>
      </c>
      <c r="G1406" s="84"/>
    </row>
    <row r="1407" spans="1:7" ht="15.75">
      <c r="A1407" s="114" t="s">
        <v>628</v>
      </c>
      <c r="B1407" s="74" t="s">
        <v>628</v>
      </c>
      <c r="C1407" s="78" t="s">
        <v>597</v>
      </c>
      <c r="D1407" s="78" t="s">
        <v>689</v>
      </c>
      <c r="E1407" s="78">
        <v>400</v>
      </c>
      <c r="F1407" s="75">
        <v>321</v>
      </c>
      <c r="G1407" s="84"/>
    </row>
    <row r="1408" spans="1:7" ht="15.75">
      <c r="A1408" s="114" t="s">
        <v>628</v>
      </c>
      <c r="B1408" s="74" t="s">
        <v>628</v>
      </c>
      <c r="C1408" s="78" t="s">
        <v>597</v>
      </c>
      <c r="D1408" s="78" t="s">
        <v>690</v>
      </c>
      <c r="E1408" s="78">
        <v>400</v>
      </c>
      <c r="F1408" s="75">
        <v>284</v>
      </c>
      <c r="G1408" s="84"/>
    </row>
    <row r="1409" spans="1:7" ht="15.75">
      <c r="A1409" s="114" t="s">
        <v>628</v>
      </c>
      <c r="B1409" s="74" t="s">
        <v>628</v>
      </c>
      <c r="C1409" s="78" t="s">
        <v>597</v>
      </c>
      <c r="D1409" s="78" t="s">
        <v>691</v>
      </c>
      <c r="E1409" s="78">
        <v>250</v>
      </c>
      <c r="F1409" s="75">
        <v>147</v>
      </c>
      <c r="G1409" s="84"/>
    </row>
    <row r="1410" spans="1:7" ht="15.75">
      <c r="A1410" s="114" t="s">
        <v>628</v>
      </c>
      <c r="B1410" s="74" t="s">
        <v>628</v>
      </c>
      <c r="C1410" s="78" t="s">
        <v>597</v>
      </c>
      <c r="D1410" s="78" t="s">
        <v>692</v>
      </c>
      <c r="E1410" s="78">
        <v>250</v>
      </c>
      <c r="F1410" s="75">
        <v>201</v>
      </c>
      <c r="G1410" s="84"/>
    </row>
    <row r="1411" spans="1:7" ht="15.75">
      <c r="A1411" s="114" t="s">
        <v>628</v>
      </c>
      <c r="B1411" s="74" t="s">
        <v>628</v>
      </c>
      <c r="C1411" s="78" t="s">
        <v>597</v>
      </c>
      <c r="D1411" s="78" t="s">
        <v>693</v>
      </c>
      <c r="E1411" s="78">
        <v>400</v>
      </c>
      <c r="F1411" s="75">
        <v>248</v>
      </c>
      <c r="G1411" s="84"/>
    </row>
    <row r="1412" spans="1:7" ht="15.75">
      <c r="A1412" s="114" t="s">
        <v>628</v>
      </c>
      <c r="B1412" s="74" t="s">
        <v>628</v>
      </c>
      <c r="C1412" s="78" t="s">
        <v>597</v>
      </c>
      <c r="D1412" s="78" t="s">
        <v>694</v>
      </c>
      <c r="E1412" s="78">
        <v>400</v>
      </c>
      <c r="F1412" s="75">
        <v>317</v>
      </c>
      <c r="G1412" s="84"/>
    </row>
    <row r="1413" spans="1:7" ht="15.75">
      <c r="A1413" s="114" t="s">
        <v>628</v>
      </c>
      <c r="B1413" s="74" t="s">
        <v>628</v>
      </c>
      <c r="C1413" s="78" t="s">
        <v>597</v>
      </c>
      <c r="D1413" s="78" t="s">
        <v>695</v>
      </c>
      <c r="E1413" s="78">
        <v>630</v>
      </c>
      <c r="F1413" s="75">
        <v>609</v>
      </c>
      <c r="G1413" s="84"/>
    </row>
    <row r="1414" spans="1:7" ht="15.75">
      <c r="A1414" s="114" t="s">
        <v>628</v>
      </c>
      <c r="B1414" s="74" t="s">
        <v>628</v>
      </c>
      <c r="C1414" s="78" t="s">
        <v>597</v>
      </c>
      <c r="D1414" s="78" t="s">
        <v>696</v>
      </c>
      <c r="E1414" s="78">
        <v>400</v>
      </c>
      <c r="F1414" s="75">
        <v>346</v>
      </c>
      <c r="G1414" s="84"/>
    </row>
    <row r="1415" spans="1:7" ht="15.75">
      <c r="A1415" s="114" t="s">
        <v>628</v>
      </c>
      <c r="B1415" s="74" t="s">
        <v>628</v>
      </c>
      <c r="C1415" s="78" t="s">
        <v>597</v>
      </c>
      <c r="D1415" s="78" t="s">
        <v>697</v>
      </c>
      <c r="E1415" s="78">
        <v>400</v>
      </c>
      <c r="F1415" s="75">
        <v>252</v>
      </c>
      <c r="G1415" s="84"/>
    </row>
    <row r="1416" spans="1:7" ht="15.75">
      <c r="A1416" s="114" t="s">
        <v>628</v>
      </c>
      <c r="B1416" s="74" t="s">
        <v>628</v>
      </c>
      <c r="C1416" s="78" t="s">
        <v>597</v>
      </c>
      <c r="D1416" s="78" t="s">
        <v>698</v>
      </c>
      <c r="E1416" s="78">
        <v>250</v>
      </c>
      <c r="F1416" s="75">
        <v>193</v>
      </c>
      <c r="G1416" s="84"/>
    </row>
    <row r="1417" spans="1:7" ht="15.75">
      <c r="A1417" s="114" t="s">
        <v>628</v>
      </c>
      <c r="B1417" s="74" t="s">
        <v>628</v>
      </c>
      <c r="C1417" s="78" t="s">
        <v>597</v>
      </c>
      <c r="D1417" s="410" t="s">
        <v>699</v>
      </c>
      <c r="E1417" s="78">
        <v>400</v>
      </c>
      <c r="F1417" s="75">
        <v>328</v>
      </c>
      <c r="G1417" s="84"/>
    </row>
    <row r="1418" spans="1:7" ht="15.75">
      <c r="A1418" s="114" t="s">
        <v>628</v>
      </c>
      <c r="B1418" s="74" t="s">
        <v>628</v>
      </c>
      <c r="C1418" s="78" t="s">
        <v>597</v>
      </c>
      <c r="D1418" s="411"/>
      <c r="E1418" s="78">
        <v>630</v>
      </c>
      <c r="F1418" s="75">
        <v>451</v>
      </c>
      <c r="G1418" s="84"/>
    </row>
    <row r="1419" spans="1:7" ht="15.75">
      <c r="A1419" s="114" t="s">
        <v>628</v>
      </c>
      <c r="B1419" s="74" t="s">
        <v>628</v>
      </c>
      <c r="C1419" s="78" t="s">
        <v>597</v>
      </c>
      <c r="D1419" s="410" t="s">
        <v>700</v>
      </c>
      <c r="E1419" s="78">
        <v>400</v>
      </c>
      <c r="F1419" s="75">
        <v>328</v>
      </c>
      <c r="G1419" s="84"/>
    </row>
    <row r="1420" spans="1:7" ht="15.75">
      <c r="A1420" s="114" t="s">
        <v>628</v>
      </c>
      <c r="B1420" s="74" t="s">
        <v>628</v>
      </c>
      <c r="C1420" s="78" t="s">
        <v>597</v>
      </c>
      <c r="D1420" s="411"/>
      <c r="E1420" s="78">
        <v>400</v>
      </c>
      <c r="F1420" s="75">
        <v>301</v>
      </c>
      <c r="G1420" s="84"/>
    </row>
    <row r="1421" spans="1:7" ht="15.75">
      <c r="A1421" s="114" t="s">
        <v>628</v>
      </c>
      <c r="B1421" s="74" t="s">
        <v>628</v>
      </c>
      <c r="C1421" s="78" t="s">
        <v>597</v>
      </c>
      <c r="D1421" s="78" t="s">
        <v>701</v>
      </c>
      <c r="E1421" s="78">
        <v>400</v>
      </c>
      <c r="F1421" s="75">
        <v>162</v>
      </c>
      <c r="G1421" s="84"/>
    </row>
    <row r="1422" spans="1:7" ht="15.75">
      <c r="A1422" s="114" t="s">
        <v>628</v>
      </c>
      <c r="B1422" s="74" t="s">
        <v>628</v>
      </c>
      <c r="C1422" s="78" t="s">
        <v>597</v>
      </c>
      <c r="D1422" s="410" t="s">
        <v>702</v>
      </c>
      <c r="E1422" s="78">
        <v>630</v>
      </c>
      <c r="F1422" s="75">
        <v>460</v>
      </c>
      <c r="G1422" s="84"/>
    </row>
    <row r="1423" spans="1:7" ht="15.75">
      <c r="A1423" s="114" t="s">
        <v>628</v>
      </c>
      <c r="B1423" s="74" t="s">
        <v>628</v>
      </c>
      <c r="C1423" s="78" t="s">
        <v>597</v>
      </c>
      <c r="D1423" s="411"/>
      <c r="E1423" s="78">
        <v>400</v>
      </c>
      <c r="F1423" s="75">
        <v>320</v>
      </c>
      <c r="G1423" s="84"/>
    </row>
    <row r="1424" spans="1:7" ht="15.75">
      <c r="A1424" s="114" t="s">
        <v>628</v>
      </c>
      <c r="B1424" s="74" t="s">
        <v>628</v>
      </c>
      <c r="C1424" s="78" t="s">
        <v>597</v>
      </c>
      <c r="D1424" s="78" t="s">
        <v>703</v>
      </c>
      <c r="E1424" s="78">
        <v>400</v>
      </c>
      <c r="F1424" s="75">
        <v>371</v>
      </c>
      <c r="G1424" s="84"/>
    </row>
    <row r="1425" spans="1:7" ht="27" customHeight="1">
      <c r="A1425" s="114" t="s">
        <v>628</v>
      </c>
      <c r="B1425" s="74" t="s">
        <v>628</v>
      </c>
      <c r="C1425" s="78" t="s">
        <v>597</v>
      </c>
      <c r="D1425" s="78" t="s">
        <v>704</v>
      </c>
      <c r="E1425" s="78">
        <v>400</v>
      </c>
      <c r="F1425" s="138">
        <v>400</v>
      </c>
      <c r="G1425" s="84"/>
    </row>
    <row r="1426" spans="1:7" ht="15.75">
      <c r="A1426" s="114" t="s">
        <v>628</v>
      </c>
      <c r="B1426" s="74" t="s">
        <v>628</v>
      </c>
      <c r="C1426" s="78" t="s">
        <v>597</v>
      </c>
      <c r="D1426" s="410" t="s">
        <v>705</v>
      </c>
      <c r="E1426" s="78">
        <v>400</v>
      </c>
      <c r="F1426" s="75">
        <v>372</v>
      </c>
      <c r="G1426" s="84"/>
    </row>
    <row r="1427" spans="1:7" ht="15.75">
      <c r="A1427" s="114" t="s">
        <v>628</v>
      </c>
      <c r="B1427" s="74" t="s">
        <v>628</v>
      </c>
      <c r="C1427" s="78" t="s">
        <v>597</v>
      </c>
      <c r="D1427" s="411"/>
      <c r="E1427" s="78">
        <v>400</v>
      </c>
      <c r="F1427" s="75">
        <v>366</v>
      </c>
      <c r="G1427" s="84"/>
    </row>
    <row r="1428" spans="1:7" ht="15.75">
      <c r="A1428" s="114" t="s">
        <v>628</v>
      </c>
      <c r="B1428" s="74" t="s">
        <v>628</v>
      </c>
      <c r="C1428" s="78" t="s">
        <v>597</v>
      </c>
      <c r="D1428" s="78" t="s">
        <v>706</v>
      </c>
      <c r="E1428" s="78">
        <v>400</v>
      </c>
      <c r="F1428" s="75">
        <v>345</v>
      </c>
      <c r="G1428" s="84"/>
    </row>
    <row r="1429" spans="1:7" ht="15.75">
      <c r="A1429" s="114" t="s">
        <v>628</v>
      </c>
      <c r="B1429" s="74" t="s">
        <v>628</v>
      </c>
      <c r="C1429" s="78" t="s">
        <v>597</v>
      </c>
      <c r="D1429" s="78" t="s">
        <v>707</v>
      </c>
      <c r="E1429" s="78">
        <v>630</v>
      </c>
      <c r="F1429" s="75">
        <v>473</v>
      </c>
      <c r="G1429" s="84"/>
    </row>
    <row r="1430" spans="1:7" ht="15.75">
      <c r="A1430" s="114" t="s">
        <v>628</v>
      </c>
      <c r="B1430" s="74" t="s">
        <v>628</v>
      </c>
      <c r="C1430" s="78" t="s">
        <v>597</v>
      </c>
      <c r="D1430" s="78" t="s">
        <v>708</v>
      </c>
      <c r="E1430" s="78">
        <v>400</v>
      </c>
      <c r="F1430" s="75">
        <v>246</v>
      </c>
      <c r="G1430" s="84"/>
    </row>
    <row r="1431" spans="1:7" ht="15.75">
      <c r="A1431" s="114" t="s">
        <v>628</v>
      </c>
      <c r="B1431" s="74" t="s">
        <v>628</v>
      </c>
      <c r="C1431" s="78" t="s">
        <v>597</v>
      </c>
      <c r="D1431" s="410" t="s">
        <v>709</v>
      </c>
      <c r="E1431" s="78">
        <v>400</v>
      </c>
      <c r="F1431" s="75">
        <v>328</v>
      </c>
      <c r="G1431" s="84"/>
    </row>
    <row r="1432" spans="1:7" ht="15.75">
      <c r="A1432" s="114" t="s">
        <v>628</v>
      </c>
      <c r="B1432" s="74" t="s">
        <v>628</v>
      </c>
      <c r="C1432" s="78" t="s">
        <v>597</v>
      </c>
      <c r="D1432" s="411"/>
      <c r="E1432" s="78">
        <v>250</v>
      </c>
      <c r="F1432" s="75">
        <v>139</v>
      </c>
      <c r="G1432" s="84"/>
    </row>
    <row r="1433" spans="1:7" ht="15.75">
      <c r="A1433" s="114" t="s">
        <v>628</v>
      </c>
      <c r="B1433" s="74" t="s">
        <v>628</v>
      </c>
      <c r="C1433" s="78" t="s">
        <v>597</v>
      </c>
      <c r="D1433" s="78" t="s">
        <v>710</v>
      </c>
      <c r="E1433" s="78">
        <v>400</v>
      </c>
      <c r="F1433" s="75">
        <v>312</v>
      </c>
      <c r="G1433" s="84"/>
    </row>
    <row r="1434" spans="1:7" ht="15.75">
      <c r="A1434" s="114" t="s">
        <v>628</v>
      </c>
      <c r="B1434" s="74" t="s">
        <v>628</v>
      </c>
      <c r="C1434" s="78" t="s">
        <v>597</v>
      </c>
      <c r="D1434" s="78" t="s">
        <v>711</v>
      </c>
      <c r="E1434" s="78">
        <v>560</v>
      </c>
      <c r="F1434" s="75">
        <v>482</v>
      </c>
      <c r="G1434" s="84"/>
    </row>
    <row r="1435" spans="1:7" ht="15.75">
      <c r="A1435" s="114" t="s">
        <v>628</v>
      </c>
      <c r="B1435" s="74" t="s">
        <v>628</v>
      </c>
      <c r="C1435" s="78" t="s">
        <v>597</v>
      </c>
      <c r="D1435" s="78" t="s">
        <v>712</v>
      </c>
      <c r="E1435" s="78">
        <v>315</v>
      </c>
      <c r="F1435" s="75">
        <v>118</v>
      </c>
      <c r="G1435" s="84"/>
    </row>
    <row r="1436" spans="1:7" ht="15.75">
      <c r="A1436" s="114" t="s">
        <v>628</v>
      </c>
      <c r="B1436" s="74" t="s">
        <v>628</v>
      </c>
      <c r="C1436" s="78" t="s">
        <v>597</v>
      </c>
      <c r="D1436" s="78" t="s">
        <v>713</v>
      </c>
      <c r="E1436" s="78">
        <v>400</v>
      </c>
      <c r="F1436" s="75">
        <v>353</v>
      </c>
      <c r="G1436" s="84"/>
    </row>
    <row r="1437" spans="1:7" ht="15.75">
      <c r="A1437" s="114" t="s">
        <v>628</v>
      </c>
      <c r="B1437" s="74" t="s">
        <v>628</v>
      </c>
      <c r="C1437" s="78" t="s">
        <v>597</v>
      </c>
      <c r="D1437" s="78" t="s">
        <v>714</v>
      </c>
      <c r="E1437" s="78">
        <v>250</v>
      </c>
      <c r="F1437" s="75">
        <v>92</v>
      </c>
      <c r="G1437" s="84"/>
    </row>
    <row r="1438" spans="1:7" ht="15.75">
      <c r="A1438" s="114" t="s">
        <v>628</v>
      </c>
      <c r="B1438" s="74" t="s">
        <v>628</v>
      </c>
      <c r="C1438" s="78" t="s">
        <v>597</v>
      </c>
      <c r="D1438" s="78" t="s">
        <v>715</v>
      </c>
      <c r="E1438" s="78">
        <v>320</v>
      </c>
      <c r="F1438" s="75">
        <v>190</v>
      </c>
      <c r="G1438" s="84"/>
    </row>
    <row r="1439" spans="1:7" ht="15.75">
      <c r="A1439" s="114" t="s">
        <v>628</v>
      </c>
      <c r="B1439" s="74" t="s">
        <v>628</v>
      </c>
      <c r="C1439" s="78" t="s">
        <v>597</v>
      </c>
      <c r="D1439" s="78" t="s">
        <v>716</v>
      </c>
      <c r="E1439" s="78">
        <v>400</v>
      </c>
      <c r="F1439" s="75">
        <v>400</v>
      </c>
      <c r="G1439" s="84"/>
    </row>
    <row r="1440" spans="1:7" ht="15.75">
      <c r="A1440" s="114" t="s">
        <v>628</v>
      </c>
      <c r="B1440" s="74" t="s">
        <v>628</v>
      </c>
      <c r="C1440" s="78" t="s">
        <v>597</v>
      </c>
      <c r="D1440" s="78" t="s">
        <v>717</v>
      </c>
      <c r="E1440" s="78">
        <v>630</v>
      </c>
      <c r="F1440" s="75">
        <v>409</v>
      </c>
      <c r="G1440" s="84"/>
    </row>
    <row r="1441" spans="1:7" ht="15.75">
      <c r="A1441" s="114" t="s">
        <v>628</v>
      </c>
      <c r="B1441" s="74" t="s">
        <v>628</v>
      </c>
      <c r="C1441" s="78" t="s">
        <v>597</v>
      </c>
      <c r="D1441" s="410" t="s">
        <v>718</v>
      </c>
      <c r="E1441" s="78">
        <v>315</v>
      </c>
      <c r="F1441" s="75">
        <v>142</v>
      </c>
      <c r="G1441" s="84"/>
    </row>
    <row r="1442" spans="1:7" ht="15.75">
      <c r="A1442" s="114" t="s">
        <v>628</v>
      </c>
      <c r="B1442" s="74" t="s">
        <v>628</v>
      </c>
      <c r="C1442" s="78" t="s">
        <v>597</v>
      </c>
      <c r="D1442" s="411"/>
      <c r="E1442" s="78">
        <v>250</v>
      </c>
      <c r="F1442" s="75">
        <v>161</v>
      </c>
      <c r="G1442" s="84"/>
    </row>
    <row r="1443" spans="1:7" ht="15.75">
      <c r="A1443" s="114" t="s">
        <v>628</v>
      </c>
      <c r="B1443" s="74" t="s">
        <v>628</v>
      </c>
      <c r="C1443" s="78" t="s">
        <v>597</v>
      </c>
      <c r="D1443" s="78" t="s">
        <v>719</v>
      </c>
      <c r="E1443" s="78">
        <v>400</v>
      </c>
      <c r="F1443" s="75">
        <v>177</v>
      </c>
      <c r="G1443" s="84"/>
    </row>
    <row r="1444" spans="1:7" ht="15.75">
      <c r="A1444" s="114" t="s">
        <v>628</v>
      </c>
      <c r="B1444" s="74" t="s">
        <v>628</v>
      </c>
      <c r="C1444" s="78" t="s">
        <v>597</v>
      </c>
      <c r="D1444" s="78" t="s">
        <v>720</v>
      </c>
      <c r="E1444" s="78">
        <v>400</v>
      </c>
      <c r="F1444" s="75">
        <v>311</v>
      </c>
      <c r="G1444" s="84"/>
    </row>
    <row r="1445" spans="1:7" ht="15.75">
      <c r="A1445" s="114" t="s">
        <v>628</v>
      </c>
      <c r="B1445" s="74" t="s">
        <v>628</v>
      </c>
      <c r="C1445" s="78" t="s">
        <v>597</v>
      </c>
      <c r="D1445" s="78" t="s">
        <v>721</v>
      </c>
      <c r="E1445" s="78">
        <v>630</v>
      </c>
      <c r="F1445" s="75">
        <v>474</v>
      </c>
      <c r="G1445" s="84"/>
    </row>
    <row r="1446" spans="1:7" ht="15.75">
      <c r="A1446" s="114" t="s">
        <v>628</v>
      </c>
      <c r="B1446" s="74" t="s">
        <v>628</v>
      </c>
      <c r="C1446" s="78" t="s">
        <v>597</v>
      </c>
      <c r="D1446" s="78" t="s">
        <v>722</v>
      </c>
      <c r="E1446" s="78">
        <v>630</v>
      </c>
      <c r="F1446" s="75">
        <v>577</v>
      </c>
      <c r="G1446" s="84"/>
    </row>
    <row r="1447" spans="1:7" ht="15.75">
      <c r="A1447" s="114" t="s">
        <v>628</v>
      </c>
      <c r="B1447" s="74" t="s">
        <v>628</v>
      </c>
      <c r="C1447" s="78" t="s">
        <v>597</v>
      </c>
      <c r="D1447" s="78" t="s">
        <v>723</v>
      </c>
      <c r="E1447" s="78">
        <v>630</v>
      </c>
      <c r="F1447" s="75">
        <v>527</v>
      </c>
      <c r="G1447" s="84"/>
    </row>
    <row r="1448" spans="1:7" ht="15.75">
      <c r="A1448" s="114" t="s">
        <v>628</v>
      </c>
      <c r="B1448" s="74" t="s">
        <v>628</v>
      </c>
      <c r="C1448" s="78" t="s">
        <v>597</v>
      </c>
      <c r="D1448" s="78" t="s">
        <v>724</v>
      </c>
      <c r="E1448" s="78">
        <v>250</v>
      </c>
      <c r="F1448" s="75">
        <v>137</v>
      </c>
      <c r="G1448" s="84"/>
    </row>
    <row r="1449" spans="1:7" ht="15.75">
      <c r="A1449" s="114" t="s">
        <v>646</v>
      </c>
      <c r="B1449" s="74" t="s">
        <v>628</v>
      </c>
      <c r="C1449" s="78" t="s">
        <v>597</v>
      </c>
      <c r="D1449" s="78" t="s">
        <v>725</v>
      </c>
      <c r="E1449" s="78">
        <v>315</v>
      </c>
      <c r="F1449" s="75">
        <v>130</v>
      </c>
      <c r="G1449" s="84"/>
    </row>
    <row r="1450" spans="1:7" ht="15.75">
      <c r="A1450" s="114" t="s">
        <v>646</v>
      </c>
      <c r="B1450" s="74" t="s">
        <v>628</v>
      </c>
      <c r="C1450" s="78" t="s">
        <v>597</v>
      </c>
      <c r="D1450" s="78" t="s">
        <v>726</v>
      </c>
      <c r="E1450" s="78">
        <v>180</v>
      </c>
      <c r="F1450" s="75">
        <v>125</v>
      </c>
      <c r="G1450" s="84"/>
    </row>
    <row r="1451" spans="1:7" ht="15.75">
      <c r="A1451" s="114" t="s">
        <v>646</v>
      </c>
      <c r="B1451" s="74" t="s">
        <v>628</v>
      </c>
      <c r="C1451" s="78" t="s">
        <v>597</v>
      </c>
      <c r="D1451" s="78" t="s">
        <v>727</v>
      </c>
      <c r="E1451" s="78">
        <v>315</v>
      </c>
      <c r="F1451" s="75">
        <v>225</v>
      </c>
      <c r="G1451" s="84"/>
    </row>
    <row r="1452" spans="1:7" ht="15.75">
      <c r="A1452" s="114" t="s">
        <v>646</v>
      </c>
      <c r="B1452" s="74" t="s">
        <v>628</v>
      </c>
      <c r="C1452" s="78" t="s">
        <v>597</v>
      </c>
      <c r="D1452" s="78" t="s">
        <v>728</v>
      </c>
      <c r="E1452" s="78">
        <v>250</v>
      </c>
      <c r="F1452" s="75">
        <v>215</v>
      </c>
      <c r="G1452" s="84"/>
    </row>
    <row r="1453" spans="1:7" ht="15.75">
      <c r="A1453" s="114" t="s">
        <v>646</v>
      </c>
      <c r="B1453" s="74" t="s">
        <v>628</v>
      </c>
      <c r="C1453" s="78" t="s">
        <v>597</v>
      </c>
      <c r="D1453" s="78" t="s">
        <v>729</v>
      </c>
      <c r="E1453" s="78">
        <v>630</v>
      </c>
      <c r="F1453" s="75">
        <v>547</v>
      </c>
      <c r="G1453" s="84"/>
    </row>
    <row r="1454" spans="1:7" ht="15.75">
      <c r="A1454" s="114" t="s">
        <v>646</v>
      </c>
      <c r="B1454" s="74" t="s">
        <v>628</v>
      </c>
      <c r="C1454" s="78" t="s">
        <v>597</v>
      </c>
      <c r="D1454" s="78" t="s">
        <v>730</v>
      </c>
      <c r="E1454" s="78">
        <v>630</v>
      </c>
      <c r="F1454" s="75">
        <v>597</v>
      </c>
      <c r="G1454" s="84"/>
    </row>
    <row r="1455" spans="1:7" ht="15.75">
      <c r="A1455" s="114" t="s">
        <v>646</v>
      </c>
      <c r="B1455" s="74" t="s">
        <v>628</v>
      </c>
      <c r="C1455" s="78" t="s">
        <v>597</v>
      </c>
      <c r="D1455" s="78" t="s">
        <v>731</v>
      </c>
      <c r="E1455" s="78">
        <v>630</v>
      </c>
      <c r="F1455" s="75">
        <v>508</v>
      </c>
      <c r="G1455" s="84"/>
    </row>
    <row r="1456" spans="1:7" ht="15.75">
      <c r="A1456" s="114" t="s">
        <v>646</v>
      </c>
      <c r="B1456" s="74" t="s">
        <v>628</v>
      </c>
      <c r="C1456" s="78" t="s">
        <v>597</v>
      </c>
      <c r="D1456" s="78" t="s">
        <v>732</v>
      </c>
      <c r="E1456" s="78">
        <v>630</v>
      </c>
      <c r="F1456" s="75">
        <v>595</v>
      </c>
      <c r="G1456" s="84"/>
    </row>
    <row r="1457" spans="1:7" ht="15.75">
      <c r="A1457" s="114" t="s">
        <v>646</v>
      </c>
      <c r="B1457" s="74" t="s">
        <v>628</v>
      </c>
      <c r="C1457" s="78" t="s">
        <v>597</v>
      </c>
      <c r="D1457" s="78" t="s">
        <v>733</v>
      </c>
      <c r="E1457" s="78">
        <v>400</v>
      </c>
      <c r="F1457" s="75">
        <v>348</v>
      </c>
      <c r="G1457" s="84"/>
    </row>
    <row r="1458" spans="1:7" ht="15.75">
      <c r="A1458" s="114" t="s">
        <v>646</v>
      </c>
      <c r="B1458" s="74" t="s">
        <v>628</v>
      </c>
      <c r="C1458" s="78" t="s">
        <v>597</v>
      </c>
      <c r="D1458" s="78" t="s">
        <v>734</v>
      </c>
      <c r="E1458" s="78">
        <v>400</v>
      </c>
      <c r="F1458" s="75">
        <v>245</v>
      </c>
      <c r="G1458" s="84"/>
    </row>
    <row r="1459" spans="1:7" ht="15.75">
      <c r="A1459" s="114" t="s">
        <v>735</v>
      </c>
      <c r="B1459" s="74" t="s">
        <v>628</v>
      </c>
      <c r="C1459" s="78" t="s">
        <v>597</v>
      </c>
      <c r="D1459" s="78" t="s">
        <v>736</v>
      </c>
      <c r="E1459" s="78">
        <v>315</v>
      </c>
      <c r="F1459" s="75">
        <v>295</v>
      </c>
      <c r="G1459" s="84"/>
    </row>
    <row r="1460" spans="1:7" ht="15.75">
      <c r="A1460" s="114" t="s">
        <v>735</v>
      </c>
      <c r="B1460" s="74" t="s">
        <v>628</v>
      </c>
      <c r="C1460" s="78" t="s">
        <v>597</v>
      </c>
      <c r="D1460" s="78" t="s">
        <v>737</v>
      </c>
      <c r="E1460" s="78">
        <v>400</v>
      </c>
      <c r="F1460" s="75">
        <v>352</v>
      </c>
      <c r="G1460" s="84"/>
    </row>
    <row r="1461" spans="1:7" ht="15.75">
      <c r="A1461" s="114" t="s">
        <v>735</v>
      </c>
      <c r="B1461" s="74" t="s">
        <v>628</v>
      </c>
      <c r="C1461" s="78" t="s">
        <v>597</v>
      </c>
      <c r="D1461" s="78" t="s">
        <v>738</v>
      </c>
      <c r="E1461" s="78">
        <v>160</v>
      </c>
      <c r="F1461" s="75">
        <v>150</v>
      </c>
      <c r="G1461" s="84"/>
    </row>
    <row r="1462" spans="1:7" ht="15.75">
      <c r="A1462" s="114" t="s">
        <v>735</v>
      </c>
      <c r="B1462" s="74" t="s">
        <v>628</v>
      </c>
      <c r="C1462" s="78" t="s">
        <v>597</v>
      </c>
      <c r="D1462" s="78" t="s">
        <v>739</v>
      </c>
      <c r="E1462" s="78">
        <v>400</v>
      </c>
      <c r="F1462" s="75">
        <v>328</v>
      </c>
      <c r="G1462" s="84"/>
    </row>
    <row r="1463" spans="1:7" ht="15.75">
      <c r="A1463" s="114" t="s">
        <v>735</v>
      </c>
      <c r="B1463" s="74" t="s">
        <v>628</v>
      </c>
      <c r="C1463" s="78" t="s">
        <v>597</v>
      </c>
      <c r="D1463" s="78" t="s">
        <v>740</v>
      </c>
      <c r="E1463" s="78">
        <v>250</v>
      </c>
      <c r="F1463" s="75">
        <v>166</v>
      </c>
      <c r="G1463" s="84"/>
    </row>
    <row r="1464" spans="1:7" ht="15.75">
      <c r="A1464" s="114" t="s">
        <v>735</v>
      </c>
      <c r="B1464" s="74" t="s">
        <v>628</v>
      </c>
      <c r="C1464" s="78" t="s">
        <v>597</v>
      </c>
      <c r="D1464" s="78" t="s">
        <v>741</v>
      </c>
      <c r="E1464" s="78">
        <v>630</v>
      </c>
      <c r="F1464" s="75">
        <v>576</v>
      </c>
      <c r="G1464" s="84"/>
    </row>
    <row r="1465" spans="1:7" ht="15.75">
      <c r="A1465" s="114" t="s">
        <v>735</v>
      </c>
      <c r="B1465" s="74" t="s">
        <v>628</v>
      </c>
      <c r="C1465" s="78" t="s">
        <v>597</v>
      </c>
      <c r="D1465" s="78" t="s">
        <v>742</v>
      </c>
      <c r="E1465" s="78">
        <v>400</v>
      </c>
      <c r="F1465" s="75">
        <v>306</v>
      </c>
      <c r="G1465" s="84"/>
    </row>
    <row r="1466" spans="1:7" ht="15.75">
      <c r="A1466" s="114" t="s">
        <v>735</v>
      </c>
      <c r="B1466" s="74" t="s">
        <v>628</v>
      </c>
      <c r="C1466" s="78" t="s">
        <v>597</v>
      </c>
      <c r="D1466" s="78" t="s">
        <v>743</v>
      </c>
      <c r="E1466" s="78">
        <v>630</v>
      </c>
      <c r="F1466" s="75">
        <v>611</v>
      </c>
      <c r="G1466" s="84"/>
    </row>
    <row r="1467" spans="1:7" ht="15.75">
      <c r="A1467" s="114" t="s">
        <v>735</v>
      </c>
      <c r="B1467" s="74" t="s">
        <v>628</v>
      </c>
      <c r="C1467" s="78" t="s">
        <v>597</v>
      </c>
      <c r="D1467" s="78" t="s">
        <v>744</v>
      </c>
      <c r="E1467" s="78">
        <v>400</v>
      </c>
      <c r="F1467" s="75">
        <v>351</v>
      </c>
      <c r="G1467" s="84"/>
    </row>
    <row r="1468" spans="1:7" ht="15.75">
      <c r="A1468" s="114" t="s">
        <v>735</v>
      </c>
      <c r="B1468" s="74" t="s">
        <v>628</v>
      </c>
      <c r="C1468" s="78" t="s">
        <v>597</v>
      </c>
      <c r="D1468" s="78" t="s">
        <v>745</v>
      </c>
      <c r="E1468" s="78">
        <v>400</v>
      </c>
      <c r="F1468" s="75">
        <v>357</v>
      </c>
      <c r="G1468" s="84"/>
    </row>
    <row r="1469" spans="1:7" ht="15.75">
      <c r="A1469" s="114" t="s">
        <v>735</v>
      </c>
      <c r="B1469" s="74" t="s">
        <v>628</v>
      </c>
      <c r="C1469" s="78" t="s">
        <v>597</v>
      </c>
      <c r="D1469" s="78" t="s">
        <v>746</v>
      </c>
      <c r="E1469" s="78">
        <v>400</v>
      </c>
      <c r="F1469" s="75">
        <v>392</v>
      </c>
      <c r="G1469" s="84"/>
    </row>
    <row r="1470" spans="1:7" ht="15.75">
      <c r="A1470" s="114" t="s">
        <v>735</v>
      </c>
      <c r="B1470" s="74" t="s">
        <v>628</v>
      </c>
      <c r="C1470" s="78" t="s">
        <v>597</v>
      </c>
      <c r="D1470" s="78" t="s">
        <v>747</v>
      </c>
      <c r="E1470" s="78">
        <v>100</v>
      </c>
      <c r="F1470" s="75">
        <v>82</v>
      </c>
      <c r="G1470" s="84"/>
    </row>
    <row r="1471" spans="1:7" ht="15.75">
      <c r="A1471" s="113" t="s">
        <v>748</v>
      </c>
      <c r="B1471" s="44" t="s">
        <v>749</v>
      </c>
      <c r="C1471" s="48" t="s">
        <v>750</v>
      </c>
      <c r="D1471" s="48" t="s">
        <v>325</v>
      </c>
      <c r="E1471" s="48">
        <v>100</v>
      </c>
      <c r="F1471" s="68">
        <v>68</v>
      </c>
      <c r="G1471" s="84"/>
    </row>
    <row r="1472" spans="1:7" ht="15.75">
      <c r="A1472" s="113" t="s">
        <v>748</v>
      </c>
      <c r="B1472" s="44" t="s">
        <v>749</v>
      </c>
      <c r="C1472" s="48" t="s">
        <v>750</v>
      </c>
      <c r="D1472" s="48" t="s">
        <v>150</v>
      </c>
      <c r="E1472" s="48">
        <v>160</v>
      </c>
      <c r="F1472" s="68">
        <v>115</v>
      </c>
      <c r="G1472" s="84"/>
    </row>
    <row r="1473" spans="1:7" ht="15.75">
      <c r="A1473" s="113" t="s">
        <v>748</v>
      </c>
      <c r="B1473" s="44" t="s">
        <v>749</v>
      </c>
      <c r="C1473" s="48" t="s">
        <v>750</v>
      </c>
      <c r="D1473" s="48" t="s">
        <v>280</v>
      </c>
      <c r="E1473" s="48">
        <v>100</v>
      </c>
      <c r="F1473" s="75">
        <v>55</v>
      </c>
      <c r="G1473" s="84"/>
    </row>
    <row r="1474" spans="1:7" ht="15.75">
      <c r="A1474" s="113" t="s">
        <v>748</v>
      </c>
      <c r="B1474" s="44" t="s">
        <v>749</v>
      </c>
      <c r="C1474" s="48" t="s">
        <v>750</v>
      </c>
      <c r="D1474" s="48" t="s">
        <v>384</v>
      </c>
      <c r="E1474" s="48">
        <v>400</v>
      </c>
      <c r="F1474" s="68">
        <v>100</v>
      </c>
      <c r="G1474" s="84"/>
    </row>
    <row r="1475" spans="1:7" ht="15.75">
      <c r="A1475" s="113" t="s">
        <v>748</v>
      </c>
      <c r="B1475" s="44" t="s">
        <v>749</v>
      </c>
      <c r="C1475" s="48" t="s">
        <v>750</v>
      </c>
      <c r="D1475" s="48" t="s">
        <v>751</v>
      </c>
      <c r="E1475" s="48">
        <v>250</v>
      </c>
      <c r="F1475" s="68">
        <v>200</v>
      </c>
      <c r="G1475" s="84"/>
    </row>
    <row r="1476" spans="1:7" ht="15.75">
      <c r="A1476" s="113" t="s">
        <v>748</v>
      </c>
      <c r="B1476" s="44" t="s">
        <v>749</v>
      </c>
      <c r="C1476" s="48" t="s">
        <v>750</v>
      </c>
      <c r="D1476" s="48" t="s">
        <v>271</v>
      </c>
      <c r="E1476" s="48">
        <v>250</v>
      </c>
      <c r="F1476" s="68">
        <v>135</v>
      </c>
      <c r="G1476" s="84"/>
    </row>
    <row r="1477" spans="1:7" ht="15.75">
      <c r="A1477" s="113" t="s">
        <v>748</v>
      </c>
      <c r="B1477" s="44" t="s">
        <v>749</v>
      </c>
      <c r="C1477" s="48" t="s">
        <v>750</v>
      </c>
      <c r="D1477" s="48" t="s">
        <v>301</v>
      </c>
      <c r="E1477" s="48">
        <v>160</v>
      </c>
      <c r="F1477" s="68">
        <v>120</v>
      </c>
      <c r="G1477" s="84"/>
    </row>
    <row r="1478" spans="1:7" ht="15.75">
      <c r="A1478" s="113" t="s">
        <v>748</v>
      </c>
      <c r="B1478" s="44" t="s">
        <v>749</v>
      </c>
      <c r="C1478" s="48" t="s">
        <v>750</v>
      </c>
      <c r="D1478" s="48" t="s">
        <v>309</v>
      </c>
      <c r="E1478" s="48">
        <v>160</v>
      </c>
      <c r="F1478" s="68">
        <v>85</v>
      </c>
      <c r="G1478" s="84"/>
    </row>
    <row r="1479" spans="1:7" ht="15.75">
      <c r="A1479" s="113" t="s">
        <v>748</v>
      </c>
      <c r="B1479" s="44" t="s">
        <v>749</v>
      </c>
      <c r="C1479" s="48" t="s">
        <v>750</v>
      </c>
      <c r="D1479" s="48" t="s">
        <v>330</v>
      </c>
      <c r="E1479" s="48">
        <v>100</v>
      </c>
      <c r="F1479" s="68">
        <v>30</v>
      </c>
      <c r="G1479" s="84"/>
    </row>
    <row r="1480" spans="1:7" ht="15.75">
      <c r="A1480" s="113" t="s">
        <v>748</v>
      </c>
      <c r="B1480" s="44" t="s">
        <v>749</v>
      </c>
      <c r="C1480" s="48" t="s">
        <v>750</v>
      </c>
      <c r="D1480" s="48" t="s">
        <v>311</v>
      </c>
      <c r="E1480" s="48">
        <v>400</v>
      </c>
      <c r="F1480" s="68">
        <v>190</v>
      </c>
      <c r="G1480" s="84"/>
    </row>
    <row r="1481" spans="1:7" ht="15.75">
      <c r="A1481" s="113" t="s">
        <v>748</v>
      </c>
      <c r="B1481" s="44" t="s">
        <v>749</v>
      </c>
      <c r="C1481" s="48" t="s">
        <v>750</v>
      </c>
      <c r="D1481" s="48" t="s">
        <v>312</v>
      </c>
      <c r="E1481" s="48">
        <v>315</v>
      </c>
      <c r="F1481" s="68">
        <v>95</v>
      </c>
      <c r="G1481" s="84"/>
    </row>
    <row r="1482" spans="1:7" ht="15.75">
      <c r="A1482" s="113" t="s">
        <v>748</v>
      </c>
      <c r="B1482" s="44" t="s">
        <v>749</v>
      </c>
      <c r="C1482" s="48" t="s">
        <v>750</v>
      </c>
      <c r="D1482" s="48" t="s">
        <v>282</v>
      </c>
      <c r="E1482" s="48">
        <v>160</v>
      </c>
      <c r="F1482" s="68">
        <v>90</v>
      </c>
      <c r="G1482" s="84"/>
    </row>
    <row r="1483" spans="1:7" ht="15.75">
      <c r="A1483" s="113" t="s">
        <v>748</v>
      </c>
      <c r="B1483" s="44" t="s">
        <v>749</v>
      </c>
      <c r="C1483" s="48" t="s">
        <v>750</v>
      </c>
      <c r="D1483" s="48" t="s">
        <v>283</v>
      </c>
      <c r="E1483" s="48">
        <v>100</v>
      </c>
      <c r="F1483" s="68">
        <v>30</v>
      </c>
      <c r="G1483" s="84"/>
    </row>
    <row r="1484" spans="1:7" ht="15.75">
      <c r="A1484" s="113" t="s">
        <v>748</v>
      </c>
      <c r="B1484" s="44" t="s">
        <v>749</v>
      </c>
      <c r="C1484" s="48" t="s">
        <v>750</v>
      </c>
      <c r="D1484" s="48" t="s">
        <v>333</v>
      </c>
      <c r="E1484" s="48">
        <v>160</v>
      </c>
      <c r="F1484" s="68">
        <v>90</v>
      </c>
      <c r="G1484" s="84"/>
    </row>
    <row r="1485" spans="1:7" ht="15.75">
      <c r="A1485" s="113" t="s">
        <v>748</v>
      </c>
      <c r="B1485" s="44" t="s">
        <v>749</v>
      </c>
      <c r="C1485" s="48" t="s">
        <v>750</v>
      </c>
      <c r="D1485" s="48" t="s">
        <v>314</v>
      </c>
      <c r="E1485" s="48">
        <v>100</v>
      </c>
      <c r="F1485" s="68">
        <v>30</v>
      </c>
      <c r="G1485" s="84"/>
    </row>
    <row r="1486" spans="1:7" ht="15.75">
      <c r="A1486" s="113" t="s">
        <v>748</v>
      </c>
      <c r="B1486" s="44" t="s">
        <v>749</v>
      </c>
      <c r="C1486" s="48" t="s">
        <v>750</v>
      </c>
      <c r="D1486" s="48" t="s">
        <v>347</v>
      </c>
      <c r="E1486" s="48">
        <v>250</v>
      </c>
      <c r="F1486" s="68">
        <v>70</v>
      </c>
      <c r="G1486" s="84"/>
    </row>
    <row r="1487" spans="1:7" ht="15.75">
      <c r="A1487" s="113" t="s">
        <v>748</v>
      </c>
      <c r="B1487" s="44" t="s">
        <v>749</v>
      </c>
      <c r="C1487" s="48" t="s">
        <v>750</v>
      </c>
      <c r="D1487" s="48" t="s">
        <v>315</v>
      </c>
      <c r="E1487" s="48">
        <v>250</v>
      </c>
      <c r="F1487" s="68">
        <v>80</v>
      </c>
      <c r="G1487" s="84"/>
    </row>
    <row r="1488" spans="1:7" ht="15.75">
      <c r="A1488" s="113" t="s">
        <v>748</v>
      </c>
      <c r="B1488" s="44" t="s">
        <v>749</v>
      </c>
      <c r="C1488" s="48" t="s">
        <v>750</v>
      </c>
      <c r="D1488" s="48" t="s">
        <v>348</v>
      </c>
      <c r="E1488" s="48">
        <v>200</v>
      </c>
      <c r="F1488" s="68">
        <v>70</v>
      </c>
      <c r="G1488" s="84"/>
    </row>
    <row r="1489" spans="1:7" ht="15.75">
      <c r="A1489" s="113" t="s">
        <v>748</v>
      </c>
      <c r="B1489" s="44" t="s">
        <v>749</v>
      </c>
      <c r="C1489" s="48" t="s">
        <v>750</v>
      </c>
      <c r="D1489" s="48" t="s">
        <v>356</v>
      </c>
      <c r="E1489" s="48">
        <v>160</v>
      </c>
      <c r="F1489" s="68">
        <v>90</v>
      </c>
      <c r="G1489" s="84"/>
    </row>
    <row r="1490" spans="1:7" ht="15.75">
      <c r="A1490" s="113" t="s">
        <v>748</v>
      </c>
      <c r="B1490" s="44" t="s">
        <v>749</v>
      </c>
      <c r="C1490" s="48" t="s">
        <v>750</v>
      </c>
      <c r="D1490" s="48" t="s">
        <v>379</v>
      </c>
      <c r="E1490" s="48">
        <v>100</v>
      </c>
      <c r="F1490" s="68">
        <v>20</v>
      </c>
      <c r="G1490" s="84"/>
    </row>
    <row r="1491" spans="1:7" ht="15.75">
      <c r="A1491" s="113" t="s">
        <v>748</v>
      </c>
      <c r="B1491" s="44" t="s">
        <v>749</v>
      </c>
      <c r="C1491" s="48" t="s">
        <v>750</v>
      </c>
      <c r="D1491" s="48" t="s">
        <v>349</v>
      </c>
      <c r="E1491" s="48">
        <v>100</v>
      </c>
      <c r="F1491" s="68">
        <v>74.025974025974023</v>
      </c>
      <c r="G1491" s="84"/>
    </row>
    <row r="1492" spans="1:7" ht="15.75">
      <c r="A1492" s="113" t="s">
        <v>748</v>
      </c>
      <c r="B1492" s="44" t="s">
        <v>749</v>
      </c>
      <c r="C1492" s="48" t="s">
        <v>750</v>
      </c>
      <c r="D1492" s="48" t="s">
        <v>380</v>
      </c>
      <c r="E1492" s="48">
        <v>160</v>
      </c>
      <c r="F1492" s="68">
        <v>70</v>
      </c>
      <c r="G1492" s="84"/>
    </row>
    <row r="1493" spans="1:7" ht="15.75">
      <c r="A1493" s="113" t="s">
        <v>748</v>
      </c>
      <c r="B1493" s="44" t="s">
        <v>749</v>
      </c>
      <c r="C1493" s="48" t="s">
        <v>750</v>
      </c>
      <c r="D1493" s="48" t="s">
        <v>343</v>
      </c>
      <c r="E1493" s="48">
        <v>160</v>
      </c>
      <c r="F1493" s="68">
        <v>95</v>
      </c>
      <c r="G1493" s="84"/>
    </row>
    <row r="1494" spans="1:7" ht="15.75">
      <c r="A1494" s="113" t="s">
        <v>748</v>
      </c>
      <c r="B1494" s="44" t="s">
        <v>749</v>
      </c>
      <c r="C1494" s="48" t="s">
        <v>750</v>
      </c>
      <c r="D1494" s="48" t="s">
        <v>430</v>
      </c>
      <c r="E1494" s="48">
        <v>100</v>
      </c>
      <c r="F1494" s="68">
        <v>50</v>
      </c>
      <c r="G1494" s="84"/>
    </row>
    <row r="1495" spans="1:7" ht="15.75">
      <c r="A1495" s="113" t="s">
        <v>748</v>
      </c>
      <c r="B1495" s="44" t="s">
        <v>749</v>
      </c>
      <c r="C1495" s="48" t="s">
        <v>750</v>
      </c>
      <c r="D1495" s="48" t="s">
        <v>278</v>
      </c>
      <c r="E1495" s="48">
        <v>250</v>
      </c>
      <c r="F1495" s="68">
        <v>120</v>
      </c>
      <c r="G1495" s="84"/>
    </row>
    <row r="1496" spans="1:7" ht="15.75">
      <c r="A1496" s="113" t="s">
        <v>748</v>
      </c>
      <c r="B1496" s="44" t="s">
        <v>749</v>
      </c>
      <c r="C1496" s="48" t="s">
        <v>750</v>
      </c>
      <c r="D1496" s="48" t="s">
        <v>752</v>
      </c>
      <c r="E1496" s="48">
        <v>100</v>
      </c>
      <c r="F1496" s="68">
        <v>50</v>
      </c>
      <c r="G1496" s="84"/>
    </row>
    <row r="1497" spans="1:7" ht="15.75">
      <c r="A1497" s="113" t="s">
        <v>748</v>
      </c>
      <c r="B1497" s="44" t="s">
        <v>749</v>
      </c>
      <c r="C1497" s="48" t="s">
        <v>750</v>
      </c>
      <c r="D1497" s="48" t="s">
        <v>279</v>
      </c>
      <c r="E1497" s="48">
        <v>100</v>
      </c>
      <c r="F1497" s="68">
        <v>50</v>
      </c>
      <c r="G1497" s="84"/>
    </row>
    <row r="1498" spans="1:7" ht="15.75">
      <c r="A1498" s="113" t="s">
        <v>748</v>
      </c>
      <c r="B1498" s="44" t="s">
        <v>749</v>
      </c>
      <c r="C1498" s="48" t="s">
        <v>750</v>
      </c>
      <c r="D1498" s="48" t="s">
        <v>262</v>
      </c>
      <c r="E1498" s="48">
        <v>160</v>
      </c>
      <c r="F1498" s="68">
        <v>70</v>
      </c>
      <c r="G1498" s="84"/>
    </row>
    <row r="1499" spans="1:7" ht="15.75">
      <c r="A1499" s="113" t="s">
        <v>748</v>
      </c>
      <c r="B1499" s="44" t="s">
        <v>749</v>
      </c>
      <c r="C1499" s="48" t="s">
        <v>750</v>
      </c>
      <c r="D1499" s="48" t="s">
        <v>328</v>
      </c>
      <c r="E1499" s="48">
        <v>100</v>
      </c>
      <c r="F1499" s="68">
        <v>90</v>
      </c>
      <c r="G1499" s="84"/>
    </row>
    <row r="1500" spans="1:7" ht="15.75">
      <c r="A1500" s="113" t="s">
        <v>748</v>
      </c>
      <c r="B1500" s="44" t="s">
        <v>749</v>
      </c>
      <c r="C1500" s="48" t="s">
        <v>750</v>
      </c>
      <c r="D1500" s="48" t="s">
        <v>316</v>
      </c>
      <c r="E1500" s="48">
        <v>250</v>
      </c>
      <c r="F1500" s="68">
        <v>89</v>
      </c>
      <c r="G1500" s="84"/>
    </row>
    <row r="1501" spans="1:7" ht="15.75">
      <c r="A1501" s="113" t="s">
        <v>748</v>
      </c>
      <c r="B1501" s="44" t="s">
        <v>749</v>
      </c>
      <c r="C1501" s="48" t="s">
        <v>750</v>
      </c>
      <c r="D1501" s="48" t="s">
        <v>334</v>
      </c>
      <c r="E1501" s="48">
        <v>160</v>
      </c>
      <c r="F1501" s="68">
        <v>40</v>
      </c>
      <c r="G1501" s="84"/>
    </row>
    <row r="1502" spans="1:7" ht="15.75">
      <c r="A1502" s="113" t="s">
        <v>748</v>
      </c>
      <c r="B1502" s="44" t="s">
        <v>749</v>
      </c>
      <c r="C1502" s="48" t="s">
        <v>750</v>
      </c>
      <c r="D1502" s="48" t="s">
        <v>335</v>
      </c>
      <c r="E1502" s="48">
        <v>250</v>
      </c>
      <c r="F1502" s="68">
        <v>90</v>
      </c>
      <c r="G1502" s="84"/>
    </row>
    <row r="1503" spans="1:7" ht="15.75">
      <c r="A1503" s="113" t="s">
        <v>748</v>
      </c>
      <c r="B1503" s="44" t="s">
        <v>749</v>
      </c>
      <c r="C1503" s="48" t="s">
        <v>750</v>
      </c>
      <c r="D1503" s="48" t="s">
        <v>378</v>
      </c>
      <c r="E1503" s="48">
        <v>315</v>
      </c>
      <c r="F1503" s="68">
        <v>150</v>
      </c>
      <c r="G1503" s="84"/>
    </row>
    <row r="1504" spans="1:7" ht="15.75">
      <c r="A1504" s="113" t="s">
        <v>748</v>
      </c>
      <c r="B1504" s="44" t="s">
        <v>749</v>
      </c>
      <c r="C1504" s="48" t="s">
        <v>750</v>
      </c>
      <c r="D1504" s="48" t="s">
        <v>266</v>
      </c>
      <c r="E1504" s="48">
        <v>250</v>
      </c>
      <c r="F1504" s="68">
        <v>200</v>
      </c>
      <c r="G1504" s="84"/>
    </row>
    <row r="1505" spans="1:7" ht="15.75">
      <c r="A1505" s="113" t="s">
        <v>748</v>
      </c>
      <c r="B1505" s="44" t="s">
        <v>749</v>
      </c>
      <c r="C1505" s="48" t="s">
        <v>750</v>
      </c>
      <c r="D1505" s="48" t="s">
        <v>336</v>
      </c>
      <c r="E1505" s="48">
        <v>250</v>
      </c>
      <c r="F1505" s="68">
        <v>50</v>
      </c>
      <c r="G1505" s="84"/>
    </row>
    <row r="1506" spans="1:7" ht="15.75">
      <c r="A1506" s="113" t="s">
        <v>748</v>
      </c>
      <c r="B1506" s="44" t="s">
        <v>749</v>
      </c>
      <c r="C1506" s="48" t="s">
        <v>750</v>
      </c>
      <c r="D1506" s="48" t="s">
        <v>293</v>
      </c>
      <c r="E1506" s="48">
        <v>100</v>
      </c>
      <c r="F1506" s="68">
        <v>74.51523545706371</v>
      </c>
      <c r="G1506" s="84"/>
    </row>
    <row r="1507" spans="1:7" ht="15.75">
      <c r="A1507" s="113" t="s">
        <v>748</v>
      </c>
      <c r="B1507" s="44" t="s">
        <v>749</v>
      </c>
      <c r="C1507" s="48" t="s">
        <v>750</v>
      </c>
      <c r="D1507" s="48" t="s">
        <v>350</v>
      </c>
      <c r="E1507" s="48">
        <v>100</v>
      </c>
      <c r="F1507" s="68">
        <v>76.043956043956044</v>
      </c>
      <c r="G1507" s="84"/>
    </row>
    <row r="1508" spans="1:7" ht="15.75">
      <c r="A1508" s="113" t="s">
        <v>748</v>
      </c>
      <c r="B1508" s="44" t="s">
        <v>749</v>
      </c>
      <c r="C1508" s="48" t="s">
        <v>750</v>
      </c>
      <c r="D1508" s="48" t="s">
        <v>351</v>
      </c>
      <c r="E1508" s="48">
        <v>400</v>
      </c>
      <c r="F1508" s="68">
        <v>250</v>
      </c>
      <c r="G1508" s="84"/>
    </row>
    <row r="1509" spans="1:7" ht="15.75">
      <c r="A1509" s="113" t="s">
        <v>748</v>
      </c>
      <c r="B1509" s="44" t="s">
        <v>749</v>
      </c>
      <c r="C1509" s="48" t="s">
        <v>750</v>
      </c>
      <c r="D1509" s="48" t="s">
        <v>337</v>
      </c>
      <c r="E1509" s="48">
        <v>100</v>
      </c>
      <c r="F1509" s="68">
        <v>30</v>
      </c>
      <c r="G1509" s="84"/>
    </row>
    <row r="1510" spans="1:7" ht="15.75">
      <c r="A1510" s="113" t="s">
        <v>748</v>
      </c>
      <c r="B1510" s="44" t="s">
        <v>749</v>
      </c>
      <c r="C1510" s="48" t="s">
        <v>750</v>
      </c>
      <c r="D1510" s="48" t="s">
        <v>275</v>
      </c>
      <c r="E1510" s="48">
        <v>160</v>
      </c>
      <c r="F1510" s="68">
        <v>120</v>
      </c>
      <c r="G1510" s="84"/>
    </row>
    <row r="1511" spans="1:7" ht="15.75">
      <c r="A1511" s="113" t="s">
        <v>748</v>
      </c>
      <c r="B1511" s="44" t="s">
        <v>749</v>
      </c>
      <c r="C1511" s="48" t="s">
        <v>750</v>
      </c>
      <c r="D1511" s="48" t="s">
        <v>371</v>
      </c>
      <c r="E1511" s="48">
        <v>160</v>
      </c>
      <c r="F1511" s="68">
        <v>50</v>
      </c>
      <c r="G1511" s="84"/>
    </row>
    <row r="1512" spans="1:7" ht="15.75">
      <c r="A1512" s="113" t="s">
        <v>748</v>
      </c>
      <c r="B1512" s="44" t="s">
        <v>749</v>
      </c>
      <c r="C1512" s="48" t="s">
        <v>750</v>
      </c>
      <c r="D1512" s="48" t="s">
        <v>391</v>
      </c>
      <c r="E1512" s="48">
        <v>160</v>
      </c>
      <c r="F1512" s="68">
        <v>70</v>
      </c>
      <c r="G1512" s="84"/>
    </row>
    <row r="1513" spans="1:7" ht="15.75">
      <c r="A1513" s="113" t="s">
        <v>748</v>
      </c>
      <c r="B1513" s="44" t="s">
        <v>749</v>
      </c>
      <c r="C1513" s="48" t="s">
        <v>750</v>
      </c>
      <c r="D1513" s="48" t="s">
        <v>276</v>
      </c>
      <c r="E1513" s="48">
        <v>156</v>
      </c>
      <c r="F1513" s="68">
        <v>110</v>
      </c>
      <c r="G1513" s="84"/>
    </row>
    <row r="1514" spans="1:7" ht="15.75">
      <c r="A1514" s="113" t="s">
        <v>748</v>
      </c>
      <c r="B1514" s="44" t="s">
        <v>749</v>
      </c>
      <c r="C1514" s="48" t="s">
        <v>750</v>
      </c>
      <c r="D1514" s="48" t="s">
        <v>753</v>
      </c>
      <c r="E1514" s="48">
        <v>160</v>
      </c>
      <c r="F1514" s="68">
        <v>60</v>
      </c>
      <c r="G1514" s="84"/>
    </row>
    <row r="1515" spans="1:7" ht="15.75">
      <c r="A1515" s="113" t="s">
        <v>748</v>
      </c>
      <c r="B1515" s="44" t="s">
        <v>749</v>
      </c>
      <c r="C1515" s="48" t="s">
        <v>750</v>
      </c>
      <c r="D1515" s="48" t="s">
        <v>754</v>
      </c>
      <c r="E1515" s="48">
        <v>630</v>
      </c>
      <c r="F1515" s="68">
        <v>500</v>
      </c>
      <c r="G1515" s="84"/>
    </row>
    <row r="1516" spans="1:7" ht="15.75">
      <c r="A1516" s="113" t="s">
        <v>748</v>
      </c>
      <c r="B1516" s="44" t="s">
        <v>749</v>
      </c>
      <c r="C1516" s="48" t="s">
        <v>750</v>
      </c>
      <c r="D1516" s="48" t="s">
        <v>296</v>
      </c>
      <c r="E1516" s="48">
        <v>100</v>
      </c>
      <c r="F1516" s="68">
        <v>40</v>
      </c>
      <c r="G1516" s="84"/>
    </row>
    <row r="1517" spans="1:7" ht="15.75">
      <c r="A1517" s="113" t="s">
        <v>748</v>
      </c>
      <c r="B1517" s="44" t="s">
        <v>749</v>
      </c>
      <c r="C1517" s="48" t="s">
        <v>750</v>
      </c>
      <c r="D1517" s="48" t="s">
        <v>412</v>
      </c>
      <c r="E1517" s="48">
        <v>100</v>
      </c>
      <c r="F1517" s="68">
        <v>20</v>
      </c>
      <c r="G1517" s="84"/>
    </row>
    <row r="1518" spans="1:7" ht="15.75">
      <c r="A1518" s="113" t="s">
        <v>748</v>
      </c>
      <c r="B1518" s="44" t="s">
        <v>749</v>
      </c>
      <c r="C1518" s="48" t="s">
        <v>750</v>
      </c>
      <c r="D1518" s="48" t="s">
        <v>320</v>
      </c>
      <c r="E1518" s="48">
        <v>250</v>
      </c>
      <c r="F1518" s="68">
        <v>100</v>
      </c>
      <c r="G1518" s="84"/>
    </row>
    <row r="1519" spans="1:7" ht="15.75">
      <c r="A1519" s="113" t="s">
        <v>748</v>
      </c>
      <c r="B1519" s="44" t="s">
        <v>749</v>
      </c>
      <c r="C1519" s="48" t="s">
        <v>750</v>
      </c>
      <c r="D1519" s="48" t="s">
        <v>411</v>
      </c>
      <c r="E1519" s="48">
        <v>100</v>
      </c>
      <c r="F1519" s="68">
        <v>65</v>
      </c>
      <c r="G1519" s="84"/>
    </row>
    <row r="1520" spans="1:7" ht="15.75">
      <c r="A1520" s="113" t="s">
        <v>748</v>
      </c>
      <c r="B1520" s="44" t="s">
        <v>749</v>
      </c>
      <c r="C1520" s="48" t="s">
        <v>750</v>
      </c>
      <c r="D1520" s="48" t="s">
        <v>463</v>
      </c>
      <c r="E1520" s="48">
        <v>160</v>
      </c>
      <c r="F1520" s="68">
        <v>56</v>
      </c>
      <c r="G1520" s="84"/>
    </row>
    <row r="1521" spans="1:7" ht="15.75">
      <c r="A1521" s="113" t="s">
        <v>748</v>
      </c>
      <c r="B1521" s="44" t="s">
        <v>749</v>
      </c>
      <c r="C1521" s="48" t="s">
        <v>750</v>
      </c>
      <c r="D1521" s="48" t="s">
        <v>755</v>
      </c>
      <c r="E1521" s="48">
        <v>250</v>
      </c>
      <c r="F1521" s="68">
        <v>180</v>
      </c>
      <c r="G1521" s="84"/>
    </row>
    <row r="1522" spans="1:7" ht="15.75">
      <c r="A1522" s="113" t="s">
        <v>748</v>
      </c>
      <c r="B1522" s="44" t="s">
        <v>749</v>
      </c>
      <c r="C1522" s="48" t="s">
        <v>750</v>
      </c>
      <c r="D1522" s="48" t="s">
        <v>346</v>
      </c>
      <c r="E1522" s="48">
        <v>160</v>
      </c>
      <c r="F1522" s="68">
        <v>40</v>
      </c>
      <c r="G1522" s="84"/>
    </row>
    <row r="1523" spans="1:7" ht="15.75">
      <c r="A1523" s="113" t="s">
        <v>748</v>
      </c>
      <c r="B1523" s="44" t="s">
        <v>749</v>
      </c>
      <c r="C1523" s="48" t="s">
        <v>750</v>
      </c>
      <c r="D1523" s="48" t="s">
        <v>331</v>
      </c>
      <c r="E1523" s="48">
        <v>250</v>
      </c>
      <c r="F1523" s="68">
        <v>38</v>
      </c>
      <c r="G1523" s="84"/>
    </row>
    <row r="1524" spans="1:7" ht="15.75">
      <c r="A1524" s="113" t="s">
        <v>748</v>
      </c>
      <c r="B1524" s="44" t="s">
        <v>749</v>
      </c>
      <c r="C1524" s="48" t="s">
        <v>750</v>
      </c>
      <c r="D1524" s="48" t="s">
        <v>317</v>
      </c>
      <c r="E1524" s="48">
        <v>250</v>
      </c>
      <c r="F1524" s="68">
        <v>88</v>
      </c>
      <c r="G1524" s="84"/>
    </row>
    <row r="1525" spans="1:7" ht="15.75">
      <c r="A1525" s="113" t="s">
        <v>748</v>
      </c>
      <c r="B1525" s="44" t="s">
        <v>749</v>
      </c>
      <c r="C1525" s="48" t="s">
        <v>750</v>
      </c>
      <c r="D1525" s="48" t="s">
        <v>267</v>
      </c>
      <c r="E1525" s="48">
        <v>250</v>
      </c>
      <c r="F1525" s="68">
        <v>150</v>
      </c>
      <c r="G1525" s="84"/>
    </row>
    <row r="1526" spans="1:7" ht="15.75">
      <c r="A1526" s="113" t="s">
        <v>748</v>
      </c>
      <c r="B1526" s="44" t="s">
        <v>749</v>
      </c>
      <c r="C1526" s="48" t="s">
        <v>750</v>
      </c>
      <c r="D1526" s="48" t="s">
        <v>338</v>
      </c>
      <c r="E1526" s="48">
        <v>250</v>
      </c>
      <c r="F1526" s="68">
        <v>160</v>
      </c>
      <c r="G1526" s="84"/>
    </row>
    <row r="1527" spans="1:7" ht="15.75">
      <c r="A1527" s="113" t="s">
        <v>748</v>
      </c>
      <c r="B1527" s="44" t="s">
        <v>749</v>
      </c>
      <c r="C1527" s="48" t="s">
        <v>750</v>
      </c>
      <c r="D1527" s="48" t="s">
        <v>284</v>
      </c>
      <c r="E1527" s="48">
        <v>250</v>
      </c>
      <c r="F1527" s="68">
        <v>100</v>
      </c>
      <c r="G1527" s="84"/>
    </row>
    <row r="1528" spans="1:7" ht="15.75">
      <c r="A1528" s="113" t="s">
        <v>748</v>
      </c>
      <c r="B1528" s="44" t="s">
        <v>749</v>
      </c>
      <c r="C1528" s="48" t="s">
        <v>750</v>
      </c>
      <c r="D1528" s="48" t="s">
        <v>339</v>
      </c>
      <c r="E1528" s="48">
        <v>160</v>
      </c>
      <c r="F1528" s="68">
        <v>80</v>
      </c>
      <c r="G1528" s="84"/>
    </row>
    <row r="1529" spans="1:7" ht="15.75">
      <c r="A1529" s="113" t="s">
        <v>748</v>
      </c>
      <c r="B1529" s="44" t="s">
        <v>749</v>
      </c>
      <c r="C1529" s="48" t="s">
        <v>750</v>
      </c>
      <c r="D1529" s="48" t="s">
        <v>340</v>
      </c>
      <c r="E1529" s="48">
        <v>100</v>
      </c>
      <c r="F1529" s="68">
        <v>25</v>
      </c>
      <c r="G1529" s="84"/>
    </row>
    <row r="1530" spans="1:7" ht="15.75">
      <c r="A1530" s="113" t="s">
        <v>748</v>
      </c>
      <c r="B1530" s="44" t="s">
        <v>749</v>
      </c>
      <c r="C1530" s="48" t="s">
        <v>750</v>
      </c>
      <c r="D1530" s="48" t="s">
        <v>318</v>
      </c>
      <c r="E1530" s="48">
        <v>250</v>
      </c>
      <c r="F1530" s="68">
        <v>90</v>
      </c>
      <c r="G1530" s="84"/>
    </row>
    <row r="1531" spans="1:7" ht="15.75">
      <c r="A1531" s="113" t="s">
        <v>748</v>
      </c>
      <c r="B1531" s="44" t="s">
        <v>749</v>
      </c>
      <c r="C1531" s="48" t="s">
        <v>750</v>
      </c>
      <c r="D1531" s="48" t="s">
        <v>341</v>
      </c>
      <c r="E1531" s="48">
        <v>160</v>
      </c>
      <c r="F1531" s="68">
        <v>128</v>
      </c>
      <c r="G1531" s="84"/>
    </row>
    <row r="1532" spans="1:7" ht="15.75">
      <c r="A1532" s="113" t="s">
        <v>748</v>
      </c>
      <c r="B1532" s="44" t="s">
        <v>749</v>
      </c>
      <c r="C1532" s="48" t="s">
        <v>750</v>
      </c>
      <c r="D1532" s="48" t="s">
        <v>269</v>
      </c>
      <c r="E1532" s="48">
        <v>250</v>
      </c>
      <c r="F1532" s="68">
        <v>190</v>
      </c>
      <c r="G1532" s="84"/>
    </row>
    <row r="1533" spans="1:7" ht="15.75">
      <c r="A1533" s="113" t="s">
        <v>748</v>
      </c>
      <c r="B1533" s="44" t="s">
        <v>749</v>
      </c>
      <c r="C1533" s="48" t="s">
        <v>750</v>
      </c>
      <c r="D1533" s="48" t="s">
        <v>383</v>
      </c>
      <c r="E1533" s="48">
        <v>250</v>
      </c>
      <c r="F1533" s="68">
        <v>70</v>
      </c>
      <c r="G1533" s="84"/>
    </row>
    <row r="1534" spans="1:7" ht="15.75">
      <c r="A1534" s="113" t="s">
        <v>748</v>
      </c>
      <c r="B1534" s="44" t="s">
        <v>749</v>
      </c>
      <c r="C1534" s="48" t="s">
        <v>750</v>
      </c>
      <c r="D1534" s="48" t="s">
        <v>322</v>
      </c>
      <c r="E1534" s="48">
        <v>630</v>
      </c>
      <c r="F1534" s="68">
        <v>300</v>
      </c>
      <c r="G1534" s="84"/>
    </row>
    <row r="1535" spans="1:7" ht="15.75">
      <c r="A1535" s="113" t="s">
        <v>748</v>
      </c>
      <c r="B1535" s="44" t="s">
        <v>749</v>
      </c>
      <c r="C1535" s="48" t="s">
        <v>750</v>
      </c>
      <c r="D1535" s="48" t="s">
        <v>323</v>
      </c>
      <c r="E1535" s="48">
        <v>100</v>
      </c>
      <c r="F1535" s="68">
        <v>60</v>
      </c>
      <c r="G1535" s="84"/>
    </row>
    <row r="1536" spans="1:7" ht="15.75">
      <c r="A1536" s="113" t="s">
        <v>748</v>
      </c>
      <c r="B1536" s="44" t="s">
        <v>749</v>
      </c>
      <c r="C1536" s="48" t="s">
        <v>750</v>
      </c>
      <c r="D1536" s="48" t="s">
        <v>360</v>
      </c>
      <c r="E1536" s="48">
        <v>250</v>
      </c>
      <c r="F1536" s="68">
        <v>180</v>
      </c>
      <c r="G1536" s="84"/>
    </row>
    <row r="1537" spans="1:7" ht="15.75">
      <c r="A1537" s="113" t="s">
        <v>748</v>
      </c>
      <c r="B1537" s="44" t="s">
        <v>749</v>
      </c>
      <c r="C1537" s="48" t="s">
        <v>750</v>
      </c>
      <c r="D1537" s="48" t="s">
        <v>353</v>
      </c>
      <c r="E1537" s="48">
        <v>630</v>
      </c>
      <c r="F1537" s="68">
        <v>500</v>
      </c>
      <c r="G1537" s="84"/>
    </row>
    <row r="1538" spans="1:7" ht="15.75">
      <c r="A1538" s="113" t="s">
        <v>748</v>
      </c>
      <c r="B1538" s="44" t="s">
        <v>749</v>
      </c>
      <c r="C1538" s="48" t="s">
        <v>750</v>
      </c>
      <c r="D1538" s="48" t="s">
        <v>310</v>
      </c>
      <c r="E1538" s="48">
        <v>160</v>
      </c>
      <c r="F1538" s="68">
        <v>100</v>
      </c>
      <c r="G1538" s="84"/>
    </row>
    <row r="1539" spans="1:7" ht="15.75">
      <c r="A1539" s="113" t="s">
        <v>748</v>
      </c>
      <c r="B1539" s="44" t="s">
        <v>749</v>
      </c>
      <c r="C1539" s="48" t="s">
        <v>750</v>
      </c>
      <c r="D1539" s="48" t="s">
        <v>382</v>
      </c>
      <c r="E1539" s="48">
        <v>250</v>
      </c>
      <c r="F1539" s="68">
        <v>50</v>
      </c>
      <c r="G1539" s="84"/>
    </row>
    <row r="1540" spans="1:7" ht="15.75">
      <c r="A1540" s="113" t="s">
        <v>756</v>
      </c>
      <c r="B1540" s="44" t="s">
        <v>749</v>
      </c>
      <c r="C1540" s="48" t="s">
        <v>750</v>
      </c>
      <c r="D1540" s="48" t="s">
        <v>277</v>
      </c>
      <c r="E1540" s="48">
        <v>160</v>
      </c>
      <c r="F1540" s="68">
        <v>110</v>
      </c>
      <c r="G1540" s="84"/>
    </row>
    <row r="1541" spans="1:7" ht="15.75">
      <c r="A1541" s="113" t="s">
        <v>757</v>
      </c>
      <c r="B1541" s="44" t="s">
        <v>749</v>
      </c>
      <c r="C1541" s="48" t="s">
        <v>750</v>
      </c>
      <c r="D1541" s="48" t="s">
        <v>354</v>
      </c>
      <c r="E1541" s="48">
        <v>160</v>
      </c>
      <c r="F1541" s="68">
        <v>60</v>
      </c>
      <c r="G1541" s="84"/>
    </row>
    <row r="1542" spans="1:7" ht="15.75">
      <c r="A1542" s="113" t="s">
        <v>758</v>
      </c>
      <c r="B1542" s="44" t="s">
        <v>749</v>
      </c>
      <c r="C1542" s="48" t="s">
        <v>750</v>
      </c>
      <c r="D1542" s="48" t="s">
        <v>304</v>
      </c>
      <c r="E1542" s="48">
        <v>160</v>
      </c>
      <c r="F1542" s="68">
        <v>50</v>
      </c>
      <c r="G1542" s="84"/>
    </row>
    <row r="1543" spans="1:7" ht="15.75">
      <c r="A1543" s="113" t="s">
        <v>759</v>
      </c>
      <c r="B1543" s="44" t="s">
        <v>749</v>
      </c>
      <c r="C1543" s="48" t="s">
        <v>750</v>
      </c>
      <c r="D1543" s="48" t="s">
        <v>287</v>
      </c>
      <c r="E1543" s="48">
        <v>160</v>
      </c>
      <c r="F1543" s="68">
        <v>70</v>
      </c>
      <c r="G1543" s="84"/>
    </row>
    <row r="1544" spans="1:7" ht="15.75">
      <c r="A1544" s="113" t="s">
        <v>759</v>
      </c>
      <c r="B1544" s="44" t="s">
        <v>749</v>
      </c>
      <c r="C1544" s="48" t="s">
        <v>750</v>
      </c>
      <c r="D1544" s="48" t="s">
        <v>306</v>
      </c>
      <c r="E1544" s="48">
        <v>250</v>
      </c>
      <c r="F1544" s="68">
        <v>200</v>
      </c>
      <c r="G1544" s="84"/>
    </row>
    <row r="1545" spans="1:7" ht="15.75">
      <c r="A1545" s="113" t="s">
        <v>759</v>
      </c>
      <c r="B1545" s="44" t="s">
        <v>749</v>
      </c>
      <c r="C1545" s="48" t="s">
        <v>750</v>
      </c>
      <c r="D1545" s="48" t="s">
        <v>150</v>
      </c>
      <c r="E1545" s="48">
        <v>250</v>
      </c>
      <c r="F1545" s="68">
        <v>180</v>
      </c>
      <c r="G1545" s="84"/>
    </row>
    <row r="1546" spans="1:7" ht="15.75">
      <c r="A1546" s="113" t="s">
        <v>759</v>
      </c>
      <c r="B1546" s="44" t="s">
        <v>749</v>
      </c>
      <c r="C1546" s="48" t="s">
        <v>750</v>
      </c>
      <c r="D1546" s="48" t="s">
        <v>344</v>
      </c>
      <c r="E1546" s="48">
        <v>100</v>
      </c>
      <c r="F1546" s="68">
        <v>30</v>
      </c>
      <c r="G1546" s="84"/>
    </row>
    <row r="1547" spans="1:7" ht="15.75">
      <c r="A1547" s="113" t="s">
        <v>759</v>
      </c>
      <c r="B1547" s="44" t="s">
        <v>749</v>
      </c>
      <c r="C1547" s="48" t="s">
        <v>750</v>
      </c>
      <c r="D1547" s="48" t="s">
        <v>327</v>
      </c>
      <c r="E1547" s="48">
        <v>160</v>
      </c>
      <c r="F1547" s="68">
        <v>130</v>
      </c>
      <c r="G1547" s="84"/>
    </row>
    <row r="1548" spans="1:7" ht="15.75">
      <c r="A1548" s="113" t="s">
        <v>759</v>
      </c>
      <c r="B1548" s="44" t="s">
        <v>749</v>
      </c>
      <c r="C1548" s="48" t="s">
        <v>750</v>
      </c>
      <c r="D1548" s="48" t="s">
        <v>345</v>
      </c>
      <c r="E1548" s="48">
        <v>250</v>
      </c>
      <c r="F1548" s="68">
        <v>210</v>
      </c>
      <c r="G1548" s="84"/>
    </row>
    <row r="1549" spans="1:7" ht="15.75">
      <c r="A1549" s="113" t="s">
        <v>759</v>
      </c>
      <c r="B1549" s="44" t="s">
        <v>749</v>
      </c>
      <c r="C1549" s="48" t="s">
        <v>750</v>
      </c>
      <c r="D1549" s="48" t="s">
        <v>309</v>
      </c>
      <c r="E1549" s="48">
        <v>60</v>
      </c>
      <c r="F1549" s="68">
        <v>35</v>
      </c>
      <c r="G1549" s="84"/>
    </row>
    <row r="1550" spans="1:7" ht="15.75">
      <c r="A1550" s="113" t="s">
        <v>760</v>
      </c>
      <c r="B1550" s="44" t="s">
        <v>749</v>
      </c>
      <c r="C1550" s="48" t="s">
        <v>750</v>
      </c>
      <c r="D1550" s="48" t="s">
        <v>271</v>
      </c>
      <c r="E1550" s="48">
        <v>100</v>
      </c>
      <c r="F1550" s="68">
        <v>65</v>
      </c>
      <c r="G1550" s="84"/>
    </row>
    <row r="1551" spans="1:7" ht="15.75">
      <c r="A1551" s="113" t="s">
        <v>760</v>
      </c>
      <c r="B1551" s="44" t="s">
        <v>749</v>
      </c>
      <c r="C1551" s="48" t="s">
        <v>750</v>
      </c>
      <c r="D1551" s="48" t="s">
        <v>352</v>
      </c>
      <c r="E1551" s="48">
        <v>250</v>
      </c>
      <c r="F1551" s="68">
        <v>180</v>
      </c>
      <c r="G1551" s="84"/>
    </row>
    <row r="1552" spans="1:7" ht="15.75">
      <c r="A1552" s="113" t="s">
        <v>761</v>
      </c>
      <c r="B1552" s="44" t="s">
        <v>749</v>
      </c>
      <c r="C1552" s="48" t="s">
        <v>750</v>
      </c>
      <c r="D1552" s="48" t="s">
        <v>316</v>
      </c>
      <c r="E1552" s="48">
        <v>160</v>
      </c>
      <c r="F1552" s="68">
        <v>100</v>
      </c>
      <c r="G1552" s="84"/>
    </row>
    <row r="1553" spans="1:7" ht="15.75">
      <c r="A1553" s="113" t="s">
        <v>761</v>
      </c>
      <c r="B1553" s="44" t="s">
        <v>749</v>
      </c>
      <c r="C1553" s="48" t="s">
        <v>750</v>
      </c>
      <c r="D1553" s="48" t="s">
        <v>419</v>
      </c>
      <c r="E1553" s="48">
        <v>400</v>
      </c>
      <c r="F1553" s="68">
        <v>300</v>
      </c>
      <c r="G1553" s="84"/>
    </row>
    <row r="1554" spans="1:7" ht="15.75">
      <c r="A1554" s="113" t="s">
        <v>761</v>
      </c>
      <c r="B1554" s="44" t="s">
        <v>749</v>
      </c>
      <c r="C1554" s="48" t="s">
        <v>750</v>
      </c>
      <c r="D1554" s="48" t="s">
        <v>383</v>
      </c>
      <c r="E1554" s="48">
        <v>160</v>
      </c>
      <c r="F1554" s="68">
        <v>90</v>
      </c>
      <c r="G1554" s="84"/>
    </row>
    <row r="1555" spans="1:7" ht="15.75">
      <c r="A1555" s="113" t="s">
        <v>761</v>
      </c>
      <c r="B1555" s="44" t="s">
        <v>749</v>
      </c>
      <c r="C1555" s="48" t="s">
        <v>750</v>
      </c>
      <c r="D1555" s="48" t="s">
        <v>363</v>
      </c>
      <c r="E1555" s="48">
        <v>250</v>
      </c>
      <c r="F1555" s="68">
        <v>130</v>
      </c>
      <c r="G1555" s="84"/>
    </row>
    <row r="1556" spans="1:7" ht="15.75">
      <c r="A1556" s="113" t="s">
        <v>761</v>
      </c>
      <c r="B1556" s="44" t="s">
        <v>749</v>
      </c>
      <c r="C1556" s="48" t="s">
        <v>750</v>
      </c>
      <c r="D1556" s="48" t="s">
        <v>323</v>
      </c>
      <c r="E1556" s="48">
        <v>250</v>
      </c>
      <c r="F1556" s="68">
        <v>180</v>
      </c>
      <c r="G1556" s="84"/>
    </row>
    <row r="1557" spans="1:7" ht="15.75">
      <c r="A1557" s="113" t="s">
        <v>761</v>
      </c>
      <c r="B1557" s="44" t="s">
        <v>749</v>
      </c>
      <c r="C1557" s="48" t="s">
        <v>750</v>
      </c>
      <c r="D1557" s="48" t="s">
        <v>360</v>
      </c>
      <c r="E1557" s="48">
        <v>100</v>
      </c>
      <c r="F1557" s="68">
        <v>45</v>
      </c>
      <c r="G1557" s="84"/>
    </row>
    <row r="1558" spans="1:7" ht="15.75">
      <c r="A1558" s="113" t="s">
        <v>761</v>
      </c>
      <c r="B1558" s="44" t="s">
        <v>749</v>
      </c>
      <c r="C1558" s="48" t="s">
        <v>750</v>
      </c>
      <c r="D1558" s="48" t="s">
        <v>275</v>
      </c>
      <c r="E1558" s="48">
        <v>400</v>
      </c>
      <c r="F1558" s="68">
        <v>90</v>
      </c>
      <c r="G1558" s="84"/>
    </row>
    <row r="1559" spans="1:7" ht="15.75">
      <c r="A1559" s="113" t="s">
        <v>761</v>
      </c>
      <c r="B1559" s="44" t="s">
        <v>749</v>
      </c>
      <c r="C1559" s="48" t="s">
        <v>750</v>
      </c>
      <c r="D1559" s="48" t="s">
        <v>285</v>
      </c>
      <c r="E1559" s="48">
        <v>400</v>
      </c>
      <c r="F1559" s="68">
        <v>330</v>
      </c>
      <c r="G1559" s="84"/>
    </row>
    <row r="1560" spans="1:7" ht="15.75">
      <c r="A1560" s="113" t="s">
        <v>761</v>
      </c>
      <c r="B1560" s="44" t="s">
        <v>749</v>
      </c>
      <c r="C1560" s="48" t="s">
        <v>750</v>
      </c>
      <c r="D1560" s="48" t="s">
        <v>420</v>
      </c>
      <c r="E1560" s="48">
        <v>400</v>
      </c>
      <c r="F1560" s="68">
        <v>340</v>
      </c>
      <c r="G1560" s="84"/>
    </row>
    <row r="1561" spans="1:7" ht="15.75">
      <c r="A1561" s="113" t="s">
        <v>761</v>
      </c>
      <c r="B1561" s="44" t="s">
        <v>749</v>
      </c>
      <c r="C1561" s="48" t="s">
        <v>750</v>
      </c>
      <c r="D1561" s="48" t="s">
        <v>322</v>
      </c>
      <c r="E1561" s="48">
        <v>250</v>
      </c>
      <c r="F1561" s="68">
        <v>200</v>
      </c>
      <c r="G1561" s="84"/>
    </row>
    <row r="1562" spans="1:7" ht="15.75">
      <c r="A1562" s="113" t="s">
        <v>761</v>
      </c>
      <c r="B1562" s="44" t="s">
        <v>749</v>
      </c>
      <c r="C1562" s="48" t="s">
        <v>750</v>
      </c>
      <c r="D1562" s="48" t="s">
        <v>371</v>
      </c>
      <c r="E1562" s="48">
        <v>400</v>
      </c>
      <c r="F1562" s="68">
        <v>300</v>
      </c>
      <c r="G1562" s="84"/>
    </row>
    <row r="1563" spans="1:7" ht="15.75">
      <c r="A1563" s="113" t="s">
        <v>761</v>
      </c>
      <c r="B1563" s="44" t="s">
        <v>749</v>
      </c>
      <c r="C1563" s="48" t="s">
        <v>750</v>
      </c>
      <c r="D1563" s="48" t="s">
        <v>397</v>
      </c>
      <c r="E1563" s="48">
        <v>400</v>
      </c>
      <c r="F1563" s="68">
        <v>200</v>
      </c>
      <c r="G1563" s="84"/>
    </row>
    <row r="1564" spans="1:7" ht="15.75">
      <c r="A1564" s="113" t="s">
        <v>761</v>
      </c>
      <c r="B1564" s="44" t="s">
        <v>749</v>
      </c>
      <c r="C1564" s="48" t="s">
        <v>750</v>
      </c>
      <c r="D1564" s="48" t="s">
        <v>762</v>
      </c>
      <c r="E1564" s="48">
        <v>630</v>
      </c>
      <c r="F1564" s="68">
        <v>500</v>
      </c>
      <c r="G1564" s="84"/>
    </row>
    <row r="1565" spans="1:7" ht="15.75">
      <c r="A1565" s="113" t="s">
        <v>761</v>
      </c>
      <c r="B1565" s="44" t="s">
        <v>749</v>
      </c>
      <c r="C1565" s="48" t="s">
        <v>750</v>
      </c>
      <c r="D1565" s="48" t="s">
        <v>283</v>
      </c>
      <c r="E1565" s="48">
        <v>100</v>
      </c>
      <c r="F1565" s="68">
        <v>45</v>
      </c>
      <c r="G1565" s="84"/>
    </row>
    <row r="1566" spans="1:7" ht="15.75">
      <c r="A1566" s="113" t="s">
        <v>761</v>
      </c>
      <c r="B1566" s="44" t="s">
        <v>749</v>
      </c>
      <c r="C1566" s="48" t="s">
        <v>750</v>
      </c>
      <c r="D1566" s="48" t="s">
        <v>430</v>
      </c>
      <c r="E1566" s="48">
        <v>100</v>
      </c>
      <c r="F1566" s="68">
        <v>20</v>
      </c>
      <c r="G1566" s="84"/>
    </row>
    <row r="1567" spans="1:7" ht="15.75">
      <c r="A1567" s="113" t="s">
        <v>761</v>
      </c>
      <c r="B1567" s="44" t="s">
        <v>749</v>
      </c>
      <c r="C1567" s="48" t="s">
        <v>750</v>
      </c>
      <c r="D1567" s="48" t="s">
        <v>753</v>
      </c>
      <c r="E1567" s="48">
        <v>100</v>
      </c>
      <c r="F1567" s="68">
        <v>45</v>
      </c>
      <c r="G1567" s="84"/>
    </row>
    <row r="1568" spans="1:7" ht="15.75">
      <c r="A1568" s="113" t="s">
        <v>761</v>
      </c>
      <c r="B1568" s="44" t="s">
        <v>749</v>
      </c>
      <c r="C1568" s="48" t="s">
        <v>750</v>
      </c>
      <c r="D1568" s="48" t="s">
        <v>270</v>
      </c>
      <c r="E1568" s="48">
        <v>630</v>
      </c>
      <c r="F1568" s="68">
        <v>500</v>
      </c>
      <c r="G1568" s="84"/>
    </row>
    <row r="1569" spans="1:7" ht="15.75">
      <c r="A1569" s="113" t="s">
        <v>763</v>
      </c>
      <c r="B1569" s="44" t="s">
        <v>749</v>
      </c>
      <c r="C1569" s="48" t="s">
        <v>750</v>
      </c>
      <c r="D1569" s="48" t="s">
        <v>287</v>
      </c>
      <c r="E1569" s="48">
        <v>100</v>
      </c>
      <c r="F1569" s="68">
        <v>75</v>
      </c>
      <c r="G1569" s="84"/>
    </row>
    <row r="1570" spans="1:7" ht="15.75">
      <c r="A1570" s="113" t="s">
        <v>763</v>
      </c>
      <c r="B1570" s="44" t="s">
        <v>749</v>
      </c>
      <c r="C1570" s="48" t="s">
        <v>750</v>
      </c>
      <c r="D1570" s="48" t="s">
        <v>325</v>
      </c>
      <c r="E1570" s="48">
        <v>250</v>
      </c>
      <c r="F1570" s="68">
        <v>180</v>
      </c>
      <c r="G1570" s="84"/>
    </row>
    <row r="1571" spans="1:7" ht="15.75">
      <c r="A1571" s="113" t="s">
        <v>763</v>
      </c>
      <c r="B1571" s="44" t="s">
        <v>749</v>
      </c>
      <c r="C1571" s="48" t="s">
        <v>750</v>
      </c>
      <c r="D1571" s="48" t="s">
        <v>150</v>
      </c>
      <c r="E1571" s="48">
        <v>250</v>
      </c>
      <c r="F1571" s="68">
        <v>200</v>
      </c>
      <c r="G1571" s="84"/>
    </row>
    <row r="1572" spans="1:7" ht="15.75">
      <c r="A1572" s="113" t="s">
        <v>763</v>
      </c>
      <c r="B1572" s="44" t="s">
        <v>749</v>
      </c>
      <c r="C1572" s="48" t="s">
        <v>750</v>
      </c>
      <c r="D1572" s="48" t="s">
        <v>326</v>
      </c>
      <c r="E1572" s="48">
        <v>160</v>
      </c>
      <c r="F1572" s="68">
        <v>120</v>
      </c>
      <c r="G1572" s="84"/>
    </row>
    <row r="1573" spans="1:7" ht="15.75">
      <c r="A1573" s="113" t="s">
        <v>763</v>
      </c>
      <c r="B1573" s="44" t="s">
        <v>749</v>
      </c>
      <c r="C1573" s="48" t="s">
        <v>750</v>
      </c>
      <c r="D1573" s="48">
        <v>5</v>
      </c>
      <c r="E1573" s="48">
        <v>250</v>
      </c>
      <c r="F1573" s="68">
        <v>130</v>
      </c>
      <c r="G1573" s="84"/>
    </row>
    <row r="1574" spans="1:7" ht="15.75">
      <c r="A1574" s="113" t="s">
        <v>763</v>
      </c>
      <c r="B1574" s="44" t="s">
        <v>749</v>
      </c>
      <c r="C1574" s="48" t="s">
        <v>750</v>
      </c>
      <c r="D1574" s="48" t="s">
        <v>327</v>
      </c>
      <c r="E1574" s="48">
        <v>100</v>
      </c>
      <c r="F1574" s="68">
        <v>90</v>
      </c>
      <c r="G1574" s="84"/>
    </row>
    <row r="1575" spans="1:7" ht="15.75">
      <c r="A1575" s="113" t="s">
        <v>763</v>
      </c>
      <c r="B1575" s="44" t="s">
        <v>749</v>
      </c>
      <c r="C1575" s="48" t="s">
        <v>750</v>
      </c>
      <c r="D1575" s="48" t="s">
        <v>345</v>
      </c>
      <c r="E1575" s="48">
        <v>160</v>
      </c>
      <c r="F1575" s="68">
        <v>60</v>
      </c>
      <c r="G1575" s="84"/>
    </row>
    <row r="1576" spans="1:7" ht="15.75">
      <c r="A1576" s="113" t="s">
        <v>763</v>
      </c>
      <c r="B1576" s="44" t="s">
        <v>749</v>
      </c>
      <c r="C1576" s="48" t="s">
        <v>750</v>
      </c>
      <c r="D1576" s="48" t="s">
        <v>264</v>
      </c>
      <c r="E1576" s="48">
        <v>160</v>
      </c>
      <c r="F1576" s="68">
        <v>90</v>
      </c>
      <c r="G1576" s="84"/>
    </row>
    <row r="1577" spans="1:7" ht="15.75">
      <c r="A1577" s="113" t="s">
        <v>763</v>
      </c>
      <c r="B1577" s="44" t="s">
        <v>749</v>
      </c>
      <c r="C1577" s="48" t="s">
        <v>750</v>
      </c>
      <c r="D1577" s="48" t="s">
        <v>310</v>
      </c>
      <c r="E1577" s="48">
        <v>160</v>
      </c>
      <c r="F1577" s="68">
        <v>100</v>
      </c>
      <c r="G1577" s="84"/>
    </row>
    <row r="1578" spans="1:7" ht="15.75">
      <c r="A1578" s="113" t="s">
        <v>763</v>
      </c>
      <c r="B1578" s="44" t="s">
        <v>749</v>
      </c>
      <c r="C1578" s="48" t="s">
        <v>750</v>
      </c>
      <c r="D1578" s="48" t="s">
        <v>279</v>
      </c>
      <c r="E1578" s="48">
        <v>160</v>
      </c>
      <c r="F1578" s="68">
        <v>60</v>
      </c>
      <c r="G1578" s="84"/>
    </row>
    <row r="1579" spans="1:7" ht="15.75">
      <c r="A1579" s="113" t="s">
        <v>763</v>
      </c>
      <c r="B1579" s="44" t="s">
        <v>749</v>
      </c>
      <c r="C1579" s="48" t="s">
        <v>750</v>
      </c>
      <c r="D1579" s="48" t="s">
        <v>346</v>
      </c>
      <c r="E1579" s="48">
        <v>160</v>
      </c>
      <c r="F1579" s="68">
        <v>100</v>
      </c>
      <c r="G1579" s="84"/>
    </row>
    <row r="1580" spans="1:7" ht="15.75">
      <c r="A1580" s="113" t="s">
        <v>764</v>
      </c>
      <c r="B1580" s="44" t="s">
        <v>749</v>
      </c>
      <c r="C1580" s="48" t="s">
        <v>750</v>
      </c>
      <c r="D1580" s="48" t="s">
        <v>326</v>
      </c>
      <c r="E1580" s="48">
        <v>250</v>
      </c>
      <c r="F1580" s="68">
        <v>220</v>
      </c>
      <c r="G1580" s="84"/>
    </row>
    <row r="1581" spans="1:7" ht="15.75">
      <c r="A1581" s="113" t="s">
        <v>764</v>
      </c>
      <c r="B1581" s="44" t="s">
        <v>749</v>
      </c>
      <c r="C1581" s="48" t="s">
        <v>750</v>
      </c>
      <c r="D1581" s="48" t="s">
        <v>327</v>
      </c>
      <c r="E1581" s="48">
        <v>250</v>
      </c>
      <c r="F1581" s="68">
        <v>210</v>
      </c>
      <c r="G1581" s="84"/>
    </row>
    <row r="1582" spans="1:7" ht="15.75">
      <c r="A1582" s="113" t="s">
        <v>764</v>
      </c>
      <c r="B1582" s="44" t="s">
        <v>749</v>
      </c>
      <c r="C1582" s="48" t="s">
        <v>750</v>
      </c>
      <c r="D1582" s="48" t="s">
        <v>345</v>
      </c>
      <c r="E1582" s="48">
        <v>250</v>
      </c>
      <c r="F1582" s="68">
        <v>200</v>
      </c>
      <c r="G1582" s="84"/>
    </row>
    <row r="1583" spans="1:7" ht="15.75">
      <c r="A1583" s="113" t="s">
        <v>764</v>
      </c>
      <c r="B1583" s="44" t="s">
        <v>749</v>
      </c>
      <c r="C1583" s="48" t="s">
        <v>750</v>
      </c>
      <c r="D1583" s="48" t="s">
        <v>309</v>
      </c>
      <c r="E1583" s="48">
        <v>100</v>
      </c>
      <c r="F1583" s="68">
        <v>70</v>
      </c>
      <c r="G1583" s="84"/>
    </row>
    <row r="1584" spans="1:7" ht="15.75">
      <c r="A1584" s="113" t="s">
        <v>764</v>
      </c>
      <c r="B1584" s="44" t="s">
        <v>749</v>
      </c>
      <c r="C1584" s="48" t="s">
        <v>750</v>
      </c>
      <c r="D1584" s="48" t="s">
        <v>264</v>
      </c>
      <c r="E1584" s="48">
        <v>250</v>
      </c>
      <c r="F1584" s="68">
        <v>210</v>
      </c>
      <c r="G1584" s="84"/>
    </row>
    <row r="1585" spans="1:7" ht="15.75">
      <c r="A1585" s="113" t="s">
        <v>764</v>
      </c>
      <c r="B1585" s="44" t="s">
        <v>749</v>
      </c>
      <c r="C1585" s="48" t="s">
        <v>750</v>
      </c>
      <c r="D1585" s="48" t="s">
        <v>279</v>
      </c>
      <c r="E1585" s="48">
        <v>100</v>
      </c>
      <c r="F1585" s="68">
        <v>70</v>
      </c>
      <c r="G1585" s="84"/>
    </row>
    <row r="1586" spans="1:7" ht="15.75">
      <c r="A1586" s="113" t="s">
        <v>764</v>
      </c>
      <c r="B1586" s="44" t="s">
        <v>749</v>
      </c>
      <c r="C1586" s="48" t="s">
        <v>750</v>
      </c>
      <c r="D1586" s="48" t="s">
        <v>344</v>
      </c>
      <c r="E1586" s="48">
        <v>100</v>
      </c>
      <c r="F1586" s="68">
        <v>80</v>
      </c>
      <c r="G1586" s="84"/>
    </row>
    <row r="1587" spans="1:7" ht="15.75">
      <c r="A1587" s="113" t="s">
        <v>764</v>
      </c>
      <c r="B1587" s="44" t="s">
        <v>749</v>
      </c>
      <c r="C1587" s="48" t="s">
        <v>750</v>
      </c>
      <c r="D1587" s="48" t="s">
        <v>287</v>
      </c>
      <c r="E1587" s="48">
        <v>100</v>
      </c>
      <c r="F1587" s="68">
        <v>80</v>
      </c>
      <c r="G1587" s="84"/>
    </row>
    <row r="1588" spans="1:7" ht="15.75">
      <c r="A1588" s="113" t="s">
        <v>764</v>
      </c>
      <c r="B1588" s="44" t="s">
        <v>749</v>
      </c>
      <c r="C1588" s="48" t="s">
        <v>750</v>
      </c>
      <c r="D1588" s="48" t="s">
        <v>306</v>
      </c>
      <c r="E1588" s="48">
        <v>100</v>
      </c>
      <c r="F1588" s="68">
        <v>80</v>
      </c>
      <c r="G1588" s="84"/>
    </row>
    <row r="1589" spans="1:7" ht="15.75">
      <c r="A1589" s="113" t="s">
        <v>765</v>
      </c>
      <c r="B1589" s="44" t="s">
        <v>749</v>
      </c>
      <c r="C1589" s="48" t="s">
        <v>750</v>
      </c>
      <c r="D1589" s="48" t="s">
        <v>150</v>
      </c>
      <c r="E1589" s="48">
        <v>100</v>
      </c>
      <c r="F1589" s="68">
        <v>45</v>
      </c>
      <c r="G1589" s="84"/>
    </row>
    <row r="1590" spans="1:7" ht="15.75">
      <c r="A1590" s="113" t="s">
        <v>765</v>
      </c>
      <c r="B1590" s="44" t="s">
        <v>749</v>
      </c>
      <c r="C1590" s="48" t="s">
        <v>750</v>
      </c>
      <c r="D1590" s="48" t="s">
        <v>287</v>
      </c>
      <c r="E1590" s="48">
        <v>100</v>
      </c>
      <c r="F1590" s="68">
        <v>60</v>
      </c>
      <c r="G1590" s="84"/>
    </row>
    <row r="1591" spans="1:7" ht="15.75">
      <c r="A1591" s="113" t="s">
        <v>765</v>
      </c>
      <c r="B1591" s="44" t="s">
        <v>749</v>
      </c>
      <c r="C1591" s="48" t="s">
        <v>750</v>
      </c>
      <c r="D1591" s="48" t="s">
        <v>306</v>
      </c>
      <c r="E1591" s="48">
        <v>60</v>
      </c>
      <c r="F1591" s="68">
        <v>20</v>
      </c>
      <c r="G1591" s="84"/>
    </row>
    <row r="1592" spans="1:7" ht="15.75">
      <c r="A1592" s="113" t="s">
        <v>765</v>
      </c>
      <c r="B1592" s="44" t="s">
        <v>749</v>
      </c>
      <c r="C1592" s="48" t="s">
        <v>750</v>
      </c>
      <c r="D1592" s="48" t="s">
        <v>325</v>
      </c>
      <c r="E1592" s="48">
        <v>400</v>
      </c>
      <c r="F1592" s="68">
        <v>350</v>
      </c>
      <c r="G1592" s="84"/>
    </row>
    <row r="1593" spans="1:7" ht="15.75">
      <c r="A1593" s="113" t="s">
        <v>765</v>
      </c>
      <c r="B1593" s="44" t="s">
        <v>749</v>
      </c>
      <c r="C1593" s="48" t="s">
        <v>750</v>
      </c>
      <c r="D1593" s="48" t="s">
        <v>326</v>
      </c>
      <c r="E1593" s="48">
        <v>400</v>
      </c>
      <c r="F1593" s="68">
        <v>350</v>
      </c>
      <c r="G1593" s="84"/>
    </row>
    <row r="1594" spans="1:7" ht="15.75">
      <c r="A1594" s="113" t="s">
        <v>765</v>
      </c>
      <c r="B1594" s="44" t="s">
        <v>749</v>
      </c>
      <c r="C1594" s="48" t="s">
        <v>750</v>
      </c>
      <c r="D1594" s="48" t="s">
        <v>344</v>
      </c>
      <c r="E1594" s="48">
        <v>400</v>
      </c>
      <c r="F1594" s="68">
        <v>350</v>
      </c>
      <c r="G1594" s="84"/>
    </row>
    <row r="1595" spans="1:7" ht="15.75">
      <c r="A1595" s="113" t="s">
        <v>765</v>
      </c>
      <c r="B1595" s="44" t="s">
        <v>749</v>
      </c>
      <c r="C1595" s="48" t="s">
        <v>750</v>
      </c>
      <c r="D1595" s="48" t="s">
        <v>309</v>
      </c>
      <c r="E1595" s="48">
        <v>400</v>
      </c>
      <c r="F1595" s="68">
        <v>340</v>
      </c>
      <c r="G1595" s="84"/>
    </row>
    <row r="1596" spans="1:7" ht="15.75">
      <c r="A1596" s="113" t="s">
        <v>765</v>
      </c>
      <c r="B1596" s="44" t="s">
        <v>749</v>
      </c>
      <c r="C1596" s="48" t="s">
        <v>750</v>
      </c>
      <c r="D1596" s="48" t="s">
        <v>345</v>
      </c>
      <c r="E1596" s="48">
        <v>160</v>
      </c>
      <c r="F1596" s="68">
        <v>100</v>
      </c>
      <c r="G1596" s="84"/>
    </row>
    <row r="1597" spans="1:7" ht="15.75">
      <c r="A1597" s="113" t="s">
        <v>765</v>
      </c>
      <c r="B1597" s="44" t="s">
        <v>749</v>
      </c>
      <c r="C1597" s="48" t="s">
        <v>750</v>
      </c>
      <c r="D1597" s="48" t="s">
        <v>264</v>
      </c>
      <c r="E1597" s="48">
        <v>400</v>
      </c>
      <c r="F1597" s="68">
        <v>350</v>
      </c>
      <c r="G1597" s="84"/>
    </row>
    <row r="1598" spans="1:7" ht="15.75">
      <c r="A1598" s="113" t="s">
        <v>765</v>
      </c>
      <c r="B1598" s="44" t="s">
        <v>749</v>
      </c>
      <c r="C1598" s="48" t="s">
        <v>750</v>
      </c>
      <c r="D1598" s="48" t="s">
        <v>279</v>
      </c>
      <c r="E1598" s="48">
        <v>160</v>
      </c>
      <c r="F1598" s="68">
        <v>70</v>
      </c>
      <c r="G1598" s="84"/>
    </row>
    <row r="1599" spans="1:7" ht="15.75">
      <c r="A1599" s="113" t="s">
        <v>765</v>
      </c>
      <c r="B1599" s="44" t="s">
        <v>749</v>
      </c>
      <c r="C1599" s="48" t="s">
        <v>750</v>
      </c>
      <c r="D1599" s="48" t="s">
        <v>262</v>
      </c>
      <c r="E1599" s="48">
        <v>160</v>
      </c>
      <c r="F1599" s="68">
        <v>100</v>
      </c>
      <c r="G1599" s="84"/>
    </row>
    <row r="1600" spans="1:7" ht="15.75">
      <c r="A1600" s="113" t="s">
        <v>765</v>
      </c>
      <c r="B1600" s="44" t="s">
        <v>749</v>
      </c>
      <c r="C1600" s="48" t="s">
        <v>750</v>
      </c>
      <c r="D1600" s="48" t="s">
        <v>346</v>
      </c>
      <c r="E1600" s="48">
        <v>160</v>
      </c>
      <c r="F1600" s="68">
        <v>120</v>
      </c>
      <c r="G1600" s="84"/>
    </row>
    <row r="1601" spans="1:7" ht="15.75">
      <c r="A1601" s="113" t="s">
        <v>765</v>
      </c>
      <c r="B1601" s="44" t="s">
        <v>749</v>
      </c>
      <c r="C1601" s="48" t="s">
        <v>750</v>
      </c>
      <c r="D1601" s="48" t="s">
        <v>280</v>
      </c>
      <c r="E1601" s="48">
        <v>160</v>
      </c>
      <c r="F1601" s="68">
        <v>130</v>
      </c>
      <c r="G1601" s="84"/>
    </row>
    <row r="1602" spans="1:7" ht="15.75">
      <c r="A1602" s="113" t="s">
        <v>766</v>
      </c>
      <c r="B1602" s="44" t="s">
        <v>749</v>
      </c>
      <c r="C1602" s="48" t="s">
        <v>750</v>
      </c>
      <c r="D1602" s="48" t="s">
        <v>344</v>
      </c>
      <c r="E1602" s="48">
        <v>63</v>
      </c>
      <c r="F1602" s="68">
        <v>40</v>
      </c>
      <c r="G1602" s="84"/>
    </row>
    <row r="1603" spans="1:7" ht="15.75">
      <c r="A1603" s="113" t="s">
        <v>766</v>
      </c>
      <c r="B1603" s="44" t="s">
        <v>749</v>
      </c>
      <c r="C1603" s="48" t="s">
        <v>750</v>
      </c>
      <c r="D1603" s="48" t="s">
        <v>345</v>
      </c>
      <c r="E1603" s="48">
        <v>100</v>
      </c>
      <c r="F1603" s="68">
        <v>80</v>
      </c>
      <c r="G1603" s="84"/>
    </row>
    <row r="1604" spans="1:7" ht="15.75">
      <c r="A1604" s="113" t="s">
        <v>767</v>
      </c>
      <c r="B1604" s="44" t="s">
        <v>749</v>
      </c>
      <c r="C1604" s="48" t="s">
        <v>750</v>
      </c>
      <c r="D1604" s="48" t="s">
        <v>309</v>
      </c>
      <c r="E1604" s="48">
        <v>100</v>
      </c>
      <c r="F1604" s="68">
        <v>50</v>
      </c>
      <c r="G1604" s="84"/>
    </row>
    <row r="1605" spans="1:7" ht="15.75">
      <c r="A1605" s="113" t="s">
        <v>767</v>
      </c>
      <c r="B1605" s="44" t="s">
        <v>749</v>
      </c>
      <c r="C1605" s="48" t="s">
        <v>750</v>
      </c>
      <c r="D1605" s="48" t="s">
        <v>262</v>
      </c>
      <c r="E1605" s="48">
        <v>100</v>
      </c>
      <c r="F1605" s="68">
        <v>60</v>
      </c>
      <c r="G1605" s="84"/>
    </row>
    <row r="1606" spans="1:7" ht="15.75">
      <c r="A1606" s="113" t="s">
        <v>767</v>
      </c>
      <c r="B1606" s="44" t="s">
        <v>749</v>
      </c>
      <c r="C1606" s="48" t="s">
        <v>750</v>
      </c>
      <c r="D1606" s="48" t="s">
        <v>346</v>
      </c>
      <c r="E1606" s="48">
        <v>160</v>
      </c>
      <c r="F1606" s="68">
        <v>90</v>
      </c>
      <c r="G1606" s="84"/>
    </row>
    <row r="1607" spans="1:7" ht="15.75">
      <c r="A1607" s="113" t="s">
        <v>767</v>
      </c>
      <c r="B1607" s="44" t="s">
        <v>749</v>
      </c>
      <c r="C1607" s="48" t="s">
        <v>750</v>
      </c>
      <c r="D1607" s="48" t="s">
        <v>280</v>
      </c>
      <c r="E1607" s="48">
        <v>60</v>
      </c>
      <c r="F1607" s="68">
        <v>30</v>
      </c>
      <c r="G1607" s="84"/>
    </row>
    <row r="1608" spans="1:7" ht="15.75">
      <c r="A1608" s="113" t="s">
        <v>767</v>
      </c>
      <c r="B1608" s="44" t="s">
        <v>749</v>
      </c>
      <c r="C1608" s="48" t="s">
        <v>750</v>
      </c>
      <c r="D1608" s="48" t="s">
        <v>328</v>
      </c>
      <c r="E1608" s="48">
        <v>100</v>
      </c>
      <c r="F1608" s="68">
        <v>60</v>
      </c>
      <c r="G1608" s="84"/>
    </row>
    <row r="1609" spans="1:7" ht="15.75">
      <c r="A1609" s="113" t="s">
        <v>767</v>
      </c>
      <c r="B1609" s="44" t="s">
        <v>749</v>
      </c>
      <c r="C1609" s="48" t="s">
        <v>750</v>
      </c>
      <c r="D1609" s="48" t="s">
        <v>288</v>
      </c>
      <c r="E1609" s="48">
        <v>100</v>
      </c>
      <c r="F1609" s="68">
        <v>80</v>
      </c>
      <c r="G1609" s="84"/>
    </row>
    <row r="1610" spans="1:7" ht="15.75">
      <c r="A1610" s="113" t="s">
        <v>767</v>
      </c>
      <c r="B1610" s="44" t="s">
        <v>749</v>
      </c>
      <c r="C1610" s="48" t="s">
        <v>750</v>
      </c>
      <c r="D1610" s="48" t="s">
        <v>329</v>
      </c>
      <c r="E1610" s="48">
        <v>60</v>
      </c>
      <c r="F1610" s="68">
        <v>40</v>
      </c>
      <c r="G1610" s="84"/>
    </row>
    <row r="1611" spans="1:7" ht="15.75">
      <c r="A1611" s="113" t="s">
        <v>767</v>
      </c>
      <c r="B1611" s="44" t="s">
        <v>749</v>
      </c>
      <c r="C1611" s="48" t="s">
        <v>750</v>
      </c>
      <c r="D1611" s="48" t="s">
        <v>330</v>
      </c>
      <c r="E1611" s="48">
        <v>60</v>
      </c>
      <c r="F1611" s="68">
        <v>30</v>
      </c>
      <c r="G1611" s="84"/>
    </row>
    <row r="1612" spans="1:7" ht="15.75">
      <c r="A1612" s="113" t="s">
        <v>767</v>
      </c>
      <c r="B1612" s="44" t="s">
        <v>749</v>
      </c>
      <c r="C1612" s="48" t="s">
        <v>750</v>
      </c>
      <c r="D1612" s="48" t="s">
        <v>314</v>
      </c>
      <c r="E1612" s="48">
        <v>100</v>
      </c>
      <c r="F1612" s="68">
        <v>65</v>
      </c>
      <c r="G1612" s="84"/>
    </row>
    <row r="1613" spans="1:7" ht="15.75">
      <c r="A1613" s="113" t="s">
        <v>768</v>
      </c>
      <c r="B1613" s="44" t="s">
        <v>749</v>
      </c>
      <c r="C1613" s="48" t="s">
        <v>750</v>
      </c>
      <c r="D1613" s="48" t="s">
        <v>287</v>
      </c>
      <c r="E1613" s="48">
        <v>250</v>
      </c>
      <c r="F1613" s="68">
        <v>160</v>
      </c>
      <c r="G1613" s="84"/>
    </row>
    <row r="1614" spans="1:7" ht="15.75">
      <c r="A1614" s="113" t="s">
        <v>768</v>
      </c>
      <c r="B1614" s="44" t="s">
        <v>749</v>
      </c>
      <c r="C1614" s="48" t="s">
        <v>750</v>
      </c>
      <c r="D1614" s="48" t="s">
        <v>306</v>
      </c>
      <c r="E1614" s="48">
        <v>160</v>
      </c>
      <c r="F1614" s="68">
        <v>100</v>
      </c>
      <c r="G1614" s="84"/>
    </row>
    <row r="1615" spans="1:7" ht="15.75">
      <c r="A1615" s="113" t="s">
        <v>768</v>
      </c>
      <c r="B1615" s="44" t="s">
        <v>749</v>
      </c>
      <c r="C1615" s="48" t="s">
        <v>750</v>
      </c>
      <c r="D1615" s="48" t="s">
        <v>325</v>
      </c>
      <c r="E1615" s="48">
        <v>50</v>
      </c>
      <c r="F1615" s="68">
        <v>28</v>
      </c>
      <c r="G1615" s="84"/>
    </row>
    <row r="1616" spans="1:7" ht="15.75">
      <c r="A1616" s="113" t="s">
        <v>768</v>
      </c>
      <c r="B1616" s="44" t="s">
        <v>749</v>
      </c>
      <c r="C1616" s="48" t="s">
        <v>750</v>
      </c>
      <c r="D1616" s="48" t="s">
        <v>150</v>
      </c>
      <c r="E1616" s="48">
        <v>250</v>
      </c>
      <c r="F1616" s="68">
        <v>210</v>
      </c>
      <c r="G1616" s="84"/>
    </row>
    <row r="1617" spans="1:7" ht="15.75">
      <c r="A1617" s="113" t="s">
        <v>768</v>
      </c>
      <c r="B1617" s="44" t="s">
        <v>749</v>
      </c>
      <c r="C1617" s="48" t="s">
        <v>750</v>
      </c>
      <c r="D1617" s="48" t="s">
        <v>344</v>
      </c>
      <c r="E1617" s="48">
        <v>60</v>
      </c>
      <c r="F1617" s="68">
        <v>60</v>
      </c>
      <c r="G1617" s="84"/>
    </row>
    <row r="1618" spans="1:7" ht="15.75">
      <c r="A1618" s="113" t="s">
        <v>768</v>
      </c>
      <c r="B1618" s="44" t="s">
        <v>749</v>
      </c>
      <c r="C1618" s="48" t="s">
        <v>750</v>
      </c>
      <c r="D1618" s="48" t="s">
        <v>326</v>
      </c>
      <c r="E1618" s="48">
        <v>400</v>
      </c>
      <c r="F1618" s="68">
        <v>350</v>
      </c>
      <c r="G1618" s="84"/>
    </row>
    <row r="1619" spans="1:7" ht="15.75">
      <c r="A1619" s="113" t="s">
        <v>768</v>
      </c>
      <c r="B1619" s="44" t="s">
        <v>749</v>
      </c>
      <c r="C1619" s="48" t="s">
        <v>750</v>
      </c>
      <c r="D1619" s="48" t="s">
        <v>327</v>
      </c>
      <c r="E1619" s="48">
        <v>100</v>
      </c>
      <c r="F1619" s="68">
        <v>90</v>
      </c>
      <c r="G1619" s="84"/>
    </row>
    <row r="1620" spans="1:7" ht="15.75">
      <c r="A1620" s="113" t="s">
        <v>768</v>
      </c>
      <c r="B1620" s="44" t="s">
        <v>749</v>
      </c>
      <c r="C1620" s="48" t="s">
        <v>750</v>
      </c>
      <c r="D1620" s="48" t="s">
        <v>345</v>
      </c>
      <c r="E1620" s="48">
        <v>60</v>
      </c>
      <c r="F1620" s="68">
        <v>50</v>
      </c>
      <c r="G1620" s="84"/>
    </row>
    <row r="1621" spans="1:7" ht="15.75">
      <c r="A1621" s="113" t="s">
        <v>768</v>
      </c>
      <c r="B1621" s="44" t="s">
        <v>749</v>
      </c>
      <c r="C1621" s="48" t="s">
        <v>750</v>
      </c>
      <c r="D1621" s="48" t="s">
        <v>309</v>
      </c>
      <c r="E1621" s="48">
        <v>250</v>
      </c>
      <c r="F1621" s="68">
        <v>200</v>
      </c>
      <c r="G1621" s="84"/>
    </row>
    <row r="1622" spans="1:7" ht="15.75">
      <c r="A1622" s="113" t="s">
        <v>768</v>
      </c>
      <c r="B1622" s="44" t="s">
        <v>749</v>
      </c>
      <c r="C1622" s="48" t="s">
        <v>750</v>
      </c>
      <c r="D1622" s="48" t="s">
        <v>264</v>
      </c>
      <c r="E1622" s="48">
        <v>160</v>
      </c>
      <c r="F1622" s="68">
        <v>120</v>
      </c>
      <c r="G1622" s="84"/>
    </row>
    <row r="1623" spans="1:7" ht="15.75">
      <c r="A1623" s="113" t="s">
        <v>768</v>
      </c>
      <c r="B1623" s="44" t="s">
        <v>749</v>
      </c>
      <c r="C1623" s="48" t="s">
        <v>750</v>
      </c>
      <c r="D1623" s="48" t="s">
        <v>279</v>
      </c>
      <c r="E1623" s="48">
        <v>250</v>
      </c>
      <c r="F1623" s="68">
        <v>150</v>
      </c>
      <c r="G1623" s="84"/>
    </row>
    <row r="1624" spans="1:7" ht="15.75">
      <c r="A1624" s="113" t="s">
        <v>768</v>
      </c>
      <c r="B1624" s="44" t="s">
        <v>749</v>
      </c>
      <c r="C1624" s="48" t="s">
        <v>750</v>
      </c>
      <c r="D1624" s="48" t="s">
        <v>310</v>
      </c>
      <c r="E1624" s="48">
        <v>100</v>
      </c>
      <c r="F1624" s="68">
        <v>35</v>
      </c>
      <c r="G1624" s="84"/>
    </row>
    <row r="1625" spans="1:7" ht="15.75">
      <c r="A1625" s="113" t="s">
        <v>768</v>
      </c>
      <c r="B1625" s="44" t="s">
        <v>749</v>
      </c>
      <c r="C1625" s="48" t="s">
        <v>750</v>
      </c>
      <c r="D1625" s="48" t="s">
        <v>262</v>
      </c>
      <c r="E1625" s="48">
        <v>250</v>
      </c>
      <c r="F1625" s="68">
        <v>200</v>
      </c>
      <c r="G1625" s="84"/>
    </row>
    <row r="1626" spans="1:7" ht="15.75">
      <c r="A1626" s="113" t="s">
        <v>768</v>
      </c>
      <c r="B1626" s="44" t="s">
        <v>749</v>
      </c>
      <c r="C1626" s="48" t="s">
        <v>750</v>
      </c>
      <c r="D1626" s="48" t="s">
        <v>281</v>
      </c>
      <c r="E1626" s="48">
        <v>100</v>
      </c>
      <c r="F1626" s="68">
        <v>80</v>
      </c>
      <c r="G1626" s="84"/>
    </row>
    <row r="1627" spans="1:7" ht="15.75">
      <c r="A1627" s="113" t="s">
        <v>768</v>
      </c>
      <c r="B1627" s="44" t="s">
        <v>749</v>
      </c>
      <c r="C1627" s="48" t="s">
        <v>750</v>
      </c>
      <c r="D1627" s="48" t="s">
        <v>328</v>
      </c>
      <c r="E1627" s="48">
        <v>100</v>
      </c>
      <c r="F1627" s="68">
        <v>80</v>
      </c>
      <c r="G1627" s="84"/>
    </row>
    <row r="1628" spans="1:7" ht="15.75">
      <c r="A1628" s="113" t="s">
        <v>769</v>
      </c>
      <c r="B1628" s="44" t="s">
        <v>749</v>
      </c>
      <c r="C1628" s="48" t="s">
        <v>750</v>
      </c>
      <c r="D1628" s="48" t="s">
        <v>287</v>
      </c>
      <c r="E1628" s="48">
        <v>400</v>
      </c>
      <c r="F1628" s="68">
        <v>350</v>
      </c>
      <c r="G1628" s="84"/>
    </row>
    <row r="1629" spans="1:7" ht="15.75">
      <c r="A1629" s="113" t="s">
        <v>769</v>
      </c>
      <c r="B1629" s="44" t="s">
        <v>749</v>
      </c>
      <c r="C1629" s="48" t="s">
        <v>750</v>
      </c>
      <c r="D1629" s="48" t="s">
        <v>306</v>
      </c>
      <c r="E1629" s="48">
        <v>160</v>
      </c>
      <c r="F1629" s="68">
        <v>100</v>
      </c>
      <c r="G1629" s="84"/>
    </row>
    <row r="1630" spans="1:7" ht="15.75">
      <c r="A1630" s="113" t="s">
        <v>769</v>
      </c>
      <c r="B1630" s="44" t="s">
        <v>749</v>
      </c>
      <c r="C1630" s="48" t="s">
        <v>750</v>
      </c>
      <c r="D1630" s="48" t="s">
        <v>325</v>
      </c>
      <c r="E1630" s="48">
        <v>250</v>
      </c>
      <c r="F1630" s="68">
        <v>200</v>
      </c>
      <c r="G1630" s="84"/>
    </row>
    <row r="1631" spans="1:7" ht="15.75">
      <c r="A1631" s="113" t="s">
        <v>769</v>
      </c>
      <c r="B1631" s="44" t="s">
        <v>749</v>
      </c>
      <c r="C1631" s="48" t="s">
        <v>750</v>
      </c>
      <c r="D1631" s="48" t="s">
        <v>150</v>
      </c>
      <c r="E1631" s="48">
        <v>60</v>
      </c>
      <c r="F1631" s="68">
        <v>40</v>
      </c>
      <c r="G1631" s="84"/>
    </row>
    <row r="1632" spans="1:7" ht="15.75">
      <c r="A1632" s="113" t="s">
        <v>769</v>
      </c>
      <c r="B1632" s="44" t="s">
        <v>749</v>
      </c>
      <c r="C1632" s="48" t="s">
        <v>750</v>
      </c>
      <c r="D1632" s="48" t="s">
        <v>344</v>
      </c>
      <c r="E1632" s="48">
        <v>160</v>
      </c>
      <c r="F1632" s="68">
        <v>100</v>
      </c>
      <c r="G1632" s="84"/>
    </row>
    <row r="1633" spans="1:7" ht="15.75">
      <c r="A1633" s="113" t="s">
        <v>769</v>
      </c>
      <c r="B1633" s="44" t="s">
        <v>749</v>
      </c>
      <c r="C1633" s="48" t="s">
        <v>750</v>
      </c>
      <c r="D1633" s="48" t="s">
        <v>326</v>
      </c>
      <c r="E1633" s="48">
        <v>100</v>
      </c>
      <c r="F1633" s="68">
        <v>70</v>
      </c>
      <c r="G1633" s="84"/>
    </row>
    <row r="1634" spans="1:7" ht="15.75">
      <c r="A1634" s="113" t="s">
        <v>769</v>
      </c>
      <c r="B1634" s="44" t="s">
        <v>749</v>
      </c>
      <c r="C1634" s="48" t="s">
        <v>750</v>
      </c>
      <c r="D1634" s="48" t="s">
        <v>327</v>
      </c>
      <c r="E1634" s="48">
        <v>400</v>
      </c>
      <c r="F1634" s="68">
        <v>350</v>
      </c>
      <c r="G1634" s="84"/>
    </row>
    <row r="1635" spans="1:7" ht="15.75">
      <c r="A1635" s="113" t="s">
        <v>769</v>
      </c>
      <c r="B1635" s="44" t="s">
        <v>749</v>
      </c>
      <c r="C1635" s="48" t="s">
        <v>750</v>
      </c>
      <c r="D1635" s="48" t="s">
        <v>345</v>
      </c>
      <c r="E1635" s="48">
        <v>160</v>
      </c>
      <c r="F1635" s="68">
        <v>60</v>
      </c>
      <c r="G1635" s="84"/>
    </row>
    <row r="1636" spans="1:7" ht="15.75">
      <c r="A1636" s="113" t="s">
        <v>769</v>
      </c>
      <c r="B1636" s="44" t="s">
        <v>749</v>
      </c>
      <c r="C1636" s="48" t="s">
        <v>750</v>
      </c>
      <c r="D1636" s="48" t="s">
        <v>264</v>
      </c>
      <c r="E1636" s="48">
        <v>100</v>
      </c>
      <c r="F1636" s="68">
        <v>40</v>
      </c>
      <c r="G1636" s="84"/>
    </row>
    <row r="1637" spans="1:7" ht="15.75">
      <c r="A1637" s="113" t="s">
        <v>769</v>
      </c>
      <c r="B1637" s="44" t="s">
        <v>749</v>
      </c>
      <c r="C1637" s="48" t="s">
        <v>750</v>
      </c>
      <c r="D1637" s="48" t="s">
        <v>279</v>
      </c>
      <c r="E1637" s="48">
        <v>100</v>
      </c>
      <c r="F1637" s="68">
        <v>35</v>
      </c>
      <c r="G1637" s="84"/>
    </row>
    <row r="1638" spans="1:7" ht="15.75">
      <c r="A1638" s="113" t="s">
        <v>769</v>
      </c>
      <c r="B1638" s="44" t="s">
        <v>749</v>
      </c>
      <c r="C1638" s="48" t="s">
        <v>750</v>
      </c>
      <c r="D1638" s="48" t="s">
        <v>310</v>
      </c>
      <c r="E1638" s="48">
        <v>630</v>
      </c>
      <c r="F1638" s="68">
        <v>550</v>
      </c>
      <c r="G1638" s="84"/>
    </row>
    <row r="1639" spans="1:7" ht="15.75">
      <c r="A1639" s="113" t="s">
        <v>769</v>
      </c>
      <c r="B1639" s="44" t="s">
        <v>749</v>
      </c>
      <c r="C1639" s="48" t="s">
        <v>750</v>
      </c>
      <c r="D1639" s="48" t="s">
        <v>288</v>
      </c>
      <c r="E1639" s="48">
        <v>160</v>
      </c>
      <c r="F1639" s="68">
        <v>60</v>
      </c>
      <c r="G1639" s="84"/>
    </row>
    <row r="1640" spans="1:7" ht="15.75">
      <c r="A1640" s="113" t="s">
        <v>769</v>
      </c>
      <c r="B1640" s="44" t="s">
        <v>749</v>
      </c>
      <c r="C1640" s="48" t="s">
        <v>750</v>
      </c>
      <c r="D1640" s="48" t="s">
        <v>329</v>
      </c>
      <c r="E1640" s="48">
        <v>63</v>
      </c>
      <c r="F1640" s="68">
        <v>50</v>
      </c>
      <c r="G1640" s="84"/>
    </row>
    <row r="1641" spans="1:7" ht="15.75">
      <c r="A1641" s="113" t="s">
        <v>770</v>
      </c>
      <c r="B1641" s="44" t="s">
        <v>749</v>
      </c>
      <c r="C1641" s="48" t="s">
        <v>750</v>
      </c>
      <c r="D1641" s="48" t="s">
        <v>326</v>
      </c>
      <c r="E1641" s="48">
        <v>160</v>
      </c>
      <c r="F1641" s="68">
        <v>100</v>
      </c>
      <c r="G1641" s="84"/>
    </row>
    <row r="1642" spans="1:7" ht="15.75">
      <c r="A1642" s="113" t="s">
        <v>770</v>
      </c>
      <c r="B1642" s="44" t="s">
        <v>749</v>
      </c>
      <c r="C1642" s="48" t="s">
        <v>750</v>
      </c>
      <c r="D1642" s="48" t="s">
        <v>266</v>
      </c>
      <c r="E1642" s="48">
        <v>100</v>
      </c>
      <c r="F1642" s="68">
        <v>45</v>
      </c>
      <c r="G1642" s="84"/>
    </row>
    <row r="1643" spans="1:7" ht="15.75">
      <c r="A1643" s="113" t="s">
        <v>770</v>
      </c>
      <c r="B1643" s="44" t="s">
        <v>749</v>
      </c>
      <c r="C1643" s="48" t="s">
        <v>750</v>
      </c>
      <c r="D1643" s="48" t="s">
        <v>333</v>
      </c>
      <c r="E1643" s="48">
        <v>160</v>
      </c>
      <c r="F1643" s="68">
        <v>60</v>
      </c>
      <c r="G1643" s="84"/>
    </row>
    <row r="1644" spans="1:7" ht="15.75">
      <c r="A1644" s="113" t="s">
        <v>770</v>
      </c>
      <c r="B1644" s="44" t="s">
        <v>749</v>
      </c>
      <c r="C1644" s="48" t="s">
        <v>750</v>
      </c>
      <c r="D1644" s="48" t="s">
        <v>348</v>
      </c>
      <c r="E1644" s="48">
        <v>60</v>
      </c>
      <c r="F1644" s="68">
        <v>30</v>
      </c>
      <c r="G1644" s="84"/>
    </row>
    <row r="1645" spans="1:7" ht="15.75">
      <c r="A1645" s="113" t="s">
        <v>770</v>
      </c>
      <c r="B1645" s="44" t="s">
        <v>749</v>
      </c>
      <c r="C1645" s="48" t="s">
        <v>750</v>
      </c>
      <c r="D1645" s="48" t="s">
        <v>330</v>
      </c>
      <c r="E1645" s="48">
        <v>100</v>
      </c>
      <c r="F1645" s="68">
        <v>60</v>
      </c>
      <c r="G1645" s="84"/>
    </row>
    <row r="1646" spans="1:7" ht="15.75">
      <c r="A1646" s="113" t="s">
        <v>770</v>
      </c>
      <c r="B1646" s="44" t="s">
        <v>749</v>
      </c>
      <c r="C1646" s="48" t="s">
        <v>750</v>
      </c>
      <c r="D1646" s="48" t="s">
        <v>312</v>
      </c>
      <c r="E1646" s="48">
        <v>100</v>
      </c>
      <c r="F1646" s="68">
        <v>70</v>
      </c>
      <c r="G1646" s="84"/>
    </row>
    <row r="1647" spans="1:7" ht="15.75">
      <c r="A1647" s="113" t="s">
        <v>770</v>
      </c>
      <c r="B1647" s="44" t="s">
        <v>749</v>
      </c>
      <c r="C1647" s="48" t="s">
        <v>750</v>
      </c>
      <c r="D1647" s="48" t="s">
        <v>287</v>
      </c>
      <c r="E1647" s="48">
        <v>100</v>
      </c>
      <c r="F1647" s="68">
        <v>60</v>
      </c>
      <c r="G1647" s="84"/>
    </row>
    <row r="1648" spans="1:7" ht="15.75">
      <c r="A1648" s="113" t="s">
        <v>770</v>
      </c>
      <c r="B1648" s="44" t="s">
        <v>749</v>
      </c>
      <c r="C1648" s="48" t="s">
        <v>750</v>
      </c>
      <c r="D1648" s="48" t="s">
        <v>345</v>
      </c>
      <c r="E1648" s="48">
        <v>160</v>
      </c>
      <c r="F1648" s="68">
        <v>130</v>
      </c>
      <c r="G1648" s="84"/>
    </row>
    <row r="1649" spans="1:7" ht="15.75">
      <c r="A1649" s="113" t="s">
        <v>770</v>
      </c>
      <c r="B1649" s="44" t="s">
        <v>749</v>
      </c>
      <c r="C1649" s="48" t="s">
        <v>750</v>
      </c>
      <c r="D1649" s="48" t="s">
        <v>309</v>
      </c>
      <c r="E1649" s="48">
        <v>160</v>
      </c>
      <c r="F1649" s="68">
        <v>100</v>
      </c>
      <c r="G1649" s="84"/>
    </row>
    <row r="1650" spans="1:7" ht="15.75">
      <c r="A1650" s="113" t="s">
        <v>770</v>
      </c>
      <c r="B1650" s="44" t="s">
        <v>749</v>
      </c>
      <c r="C1650" s="48" t="s">
        <v>750</v>
      </c>
      <c r="D1650" s="48" t="s">
        <v>310</v>
      </c>
      <c r="E1650" s="48">
        <v>160</v>
      </c>
      <c r="F1650" s="68">
        <v>50</v>
      </c>
      <c r="G1650" s="84"/>
    </row>
    <row r="1651" spans="1:7" ht="15.75">
      <c r="A1651" s="113" t="s">
        <v>770</v>
      </c>
      <c r="B1651" s="44" t="s">
        <v>749</v>
      </c>
      <c r="C1651" s="48" t="s">
        <v>750</v>
      </c>
      <c r="D1651" s="48" t="s">
        <v>288</v>
      </c>
      <c r="E1651" s="48">
        <v>400</v>
      </c>
      <c r="F1651" s="68">
        <v>350</v>
      </c>
      <c r="G1651" s="84"/>
    </row>
    <row r="1652" spans="1:7" ht="15.75">
      <c r="A1652" s="113" t="s">
        <v>770</v>
      </c>
      <c r="B1652" s="44" t="s">
        <v>749</v>
      </c>
      <c r="C1652" s="48" t="s">
        <v>750</v>
      </c>
      <c r="D1652" s="48" t="s">
        <v>282</v>
      </c>
      <c r="E1652" s="48">
        <v>250</v>
      </c>
      <c r="F1652" s="68">
        <v>200</v>
      </c>
      <c r="G1652" s="84"/>
    </row>
    <row r="1653" spans="1:7" ht="15.75">
      <c r="A1653" s="113" t="s">
        <v>770</v>
      </c>
      <c r="B1653" s="44" t="s">
        <v>749</v>
      </c>
      <c r="C1653" s="48" t="s">
        <v>750</v>
      </c>
      <c r="D1653" s="48" t="s">
        <v>315</v>
      </c>
      <c r="E1653" s="48">
        <v>50</v>
      </c>
      <c r="F1653" s="68">
        <v>35</v>
      </c>
      <c r="G1653" s="84"/>
    </row>
    <row r="1654" spans="1:7" ht="15.75">
      <c r="A1654" s="113" t="s">
        <v>770</v>
      </c>
      <c r="B1654" s="44" t="s">
        <v>749</v>
      </c>
      <c r="C1654" s="48" t="s">
        <v>750</v>
      </c>
      <c r="D1654" s="48" t="s">
        <v>335</v>
      </c>
      <c r="E1654" s="48">
        <v>160</v>
      </c>
      <c r="F1654" s="68">
        <v>90</v>
      </c>
      <c r="G1654" s="84"/>
    </row>
    <row r="1655" spans="1:7" ht="15.75">
      <c r="A1655" s="113" t="s">
        <v>771</v>
      </c>
      <c r="B1655" s="44" t="s">
        <v>749</v>
      </c>
      <c r="C1655" s="48" t="s">
        <v>750</v>
      </c>
      <c r="D1655" s="48" t="s">
        <v>150</v>
      </c>
      <c r="E1655" s="48">
        <v>160</v>
      </c>
      <c r="F1655" s="68">
        <v>60</v>
      </c>
      <c r="G1655" s="84"/>
    </row>
    <row r="1656" spans="1:7" ht="15.75">
      <c r="A1656" s="113" t="s">
        <v>771</v>
      </c>
      <c r="B1656" s="44" t="s">
        <v>749</v>
      </c>
      <c r="C1656" s="48" t="s">
        <v>750</v>
      </c>
      <c r="D1656" s="48" t="s">
        <v>344</v>
      </c>
      <c r="E1656" s="48">
        <v>160</v>
      </c>
      <c r="F1656" s="68">
        <v>50</v>
      </c>
      <c r="G1656" s="84"/>
    </row>
    <row r="1657" spans="1:7" ht="15.75">
      <c r="A1657" s="113" t="s">
        <v>771</v>
      </c>
      <c r="B1657" s="44" t="s">
        <v>749</v>
      </c>
      <c r="C1657" s="48" t="s">
        <v>750</v>
      </c>
      <c r="D1657" s="48" t="s">
        <v>326</v>
      </c>
      <c r="E1657" s="48">
        <v>250</v>
      </c>
      <c r="F1657" s="68">
        <v>180</v>
      </c>
      <c r="G1657" s="84"/>
    </row>
    <row r="1658" spans="1:7" ht="15.75">
      <c r="A1658" s="113" t="s">
        <v>771</v>
      </c>
      <c r="B1658" s="44" t="s">
        <v>749</v>
      </c>
      <c r="C1658" s="48" t="s">
        <v>750</v>
      </c>
      <c r="D1658" s="48" t="s">
        <v>262</v>
      </c>
      <c r="E1658" s="48">
        <v>100</v>
      </c>
      <c r="F1658" s="68">
        <v>70</v>
      </c>
      <c r="G1658" s="84"/>
    </row>
    <row r="1659" spans="1:7" ht="15.75">
      <c r="A1659" s="113" t="s">
        <v>771</v>
      </c>
      <c r="B1659" s="44" t="s">
        <v>749</v>
      </c>
      <c r="C1659" s="48" t="s">
        <v>750</v>
      </c>
      <c r="D1659" s="48" t="s">
        <v>346</v>
      </c>
      <c r="E1659" s="48">
        <v>100</v>
      </c>
      <c r="F1659" s="68">
        <v>40</v>
      </c>
      <c r="G1659" s="84"/>
    </row>
    <row r="1660" spans="1:7" ht="15.75">
      <c r="A1660" s="113" t="s">
        <v>771</v>
      </c>
      <c r="B1660" s="44" t="s">
        <v>749</v>
      </c>
      <c r="C1660" s="48" t="s">
        <v>750</v>
      </c>
      <c r="D1660" s="48" t="s">
        <v>280</v>
      </c>
      <c r="E1660" s="48">
        <v>100</v>
      </c>
      <c r="F1660" s="68">
        <v>30</v>
      </c>
      <c r="G1660" s="84"/>
    </row>
    <row r="1661" spans="1:7" ht="15.75">
      <c r="A1661" s="113" t="s">
        <v>771</v>
      </c>
      <c r="B1661" s="44" t="s">
        <v>749</v>
      </c>
      <c r="C1661" s="48" t="s">
        <v>750</v>
      </c>
      <c r="D1661" s="48" t="s">
        <v>328</v>
      </c>
      <c r="E1661" s="48">
        <v>400</v>
      </c>
      <c r="F1661" s="68">
        <v>340</v>
      </c>
      <c r="G1661" s="84"/>
    </row>
    <row r="1662" spans="1:7" ht="15.75">
      <c r="A1662" s="113" t="s">
        <v>771</v>
      </c>
      <c r="B1662" s="44" t="s">
        <v>749</v>
      </c>
      <c r="C1662" s="48" t="s">
        <v>750</v>
      </c>
      <c r="D1662" s="48" t="s">
        <v>288</v>
      </c>
      <c r="E1662" s="48">
        <v>250</v>
      </c>
      <c r="F1662" s="68">
        <v>150</v>
      </c>
      <c r="G1662" s="84"/>
    </row>
    <row r="1663" spans="1:7" ht="15.75">
      <c r="A1663" s="113" t="s">
        <v>771</v>
      </c>
      <c r="B1663" s="44" t="s">
        <v>749</v>
      </c>
      <c r="C1663" s="48" t="s">
        <v>750</v>
      </c>
      <c r="D1663" s="48" t="s">
        <v>329</v>
      </c>
      <c r="E1663" s="48">
        <v>180</v>
      </c>
      <c r="F1663" s="68">
        <v>130</v>
      </c>
      <c r="G1663" s="84"/>
    </row>
    <row r="1664" spans="1:7" ht="15.75">
      <c r="A1664" s="113" t="s">
        <v>771</v>
      </c>
      <c r="B1664" s="44" t="s">
        <v>749</v>
      </c>
      <c r="C1664" s="48" t="s">
        <v>750</v>
      </c>
      <c r="D1664" s="48" t="s">
        <v>312</v>
      </c>
      <c r="E1664" s="48">
        <v>100</v>
      </c>
      <c r="F1664" s="68">
        <v>30</v>
      </c>
      <c r="G1664" s="84"/>
    </row>
    <row r="1665" spans="1:7" ht="15.75">
      <c r="A1665" s="113" t="s">
        <v>772</v>
      </c>
      <c r="B1665" s="44" t="s">
        <v>749</v>
      </c>
      <c r="C1665" s="48" t="s">
        <v>750</v>
      </c>
      <c r="D1665" s="48" t="s">
        <v>331</v>
      </c>
      <c r="E1665" s="48">
        <v>160</v>
      </c>
      <c r="F1665" s="68">
        <v>40</v>
      </c>
      <c r="G1665" s="84"/>
    </row>
    <row r="1666" spans="1:7" ht="15.75">
      <c r="A1666" s="113" t="s">
        <v>772</v>
      </c>
      <c r="B1666" s="44" t="s">
        <v>749</v>
      </c>
      <c r="C1666" s="48" t="s">
        <v>750</v>
      </c>
      <c r="D1666" s="48" t="s">
        <v>313</v>
      </c>
      <c r="E1666" s="48">
        <v>160</v>
      </c>
      <c r="F1666" s="68">
        <v>20</v>
      </c>
      <c r="G1666" s="84"/>
    </row>
    <row r="1667" spans="1:7" ht="15.75">
      <c r="A1667" s="113" t="s">
        <v>772</v>
      </c>
      <c r="B1667" s="44" t="s">
        <v>749</v>
      </c>
      <c r="C1667" s="48" t="s">
        <v>750</v>
      </c>
      <c r="D1667" s="48" t="s">
        <v>332</v>
      </c>
      <c r="E1667" s="48">
        <v>250</v>
      </c>
      <c r="F1667" s="68">
        <v>200</v>
      </c>
      <c r="G1667" s="84"/>
    </row>
    <row r="1668" spans="1:7" ht="15.75">
      <c r="A1668" s="113" t="s">
        <v>773</v>
      </c>
      <c r="B1668" s="44" t="s">
        <v>749</v>
      </c>
      <c r="C1668" s="48" t="s">
        <v>750</v>
      </c>
      <c r="D1668" s="48" t="s">
        <v>349</v>
      </c>
      <c r="E1668" s="48">
        <v>160</v>
      </c>
      <c r="F1668" s="68">
        <v>80</v>
      </c>
      <c r="G1668" s="84"/>
    </row>
    <row r="1669" spans="1:7" ht="15.75">
      <c r="A1669" s="113" t="s">
        <v>773</v>
      </c>
      <c r="B1669" s="44" t="s">
        <v>749</v>
      </c>
      <c r="C1669" s="48" t="s">
        <v>750</v>
      </c>
      <c r="D1669" s="48" t="s">
        <v>316</v>
      </c>
      <c r="E1669" s="48">
        <v>60</v>
      </c>
      <c r="F1669" s="68">
        <v>50</v>
      </c>
      <c r="G1669" s="84"/>
    </row>
    <row r="1670" spans="1:7" ht="15.75">
      <c r="A1670" s="113" t="s">
        <v>774</v>
      </c>
      <c r="B1670" s="44" t="s">
        <v>749</v>
      </c>
      <c r="C1670" s="48" t="s">
        <v>750</v>
      </c>
      <c r="D1670" s="48" t="s">
        <v>287</v>
      </c>
      <c r="E1670" s="48">
        <v>100</v>
      </c>
      <c r="F1670" s="68">
        <v>50</v>
      </c>
      <c r="G1670" s="84"/>
    </row>
    <row r="1671" spans="1:7" ht="15.75">
      <c r="A1671" s="113" t="s">
        <v>774</v>
      </c>
      <c r="B1671" s="44" t="s">
        <v>749</v>
      </c>
      <c r="C1671" s="48" t="s">
        <v>750</v>
      </c>
      <c r="D1671" s="48" t="s">
        <v>306</v>
      </c>
      <c r="E1671" s="48">
        <v>160</v>
      </c>
      <c r="F1671" s="68">
        <v>50</v>
      </c>
      <c r="G1671" s="84"/>
    </row>
    <row r="1672" spans="1:7" ht="15.75">
      <c r="A1672" s="113" t="s">
        <v>774</v>
      </c>
      <c r="B1672" s="44" t="s">
        <v>749</v>
      </c>
      <c r="C1672" s="48" t="s">
        <v>750</v>
      </c>
      <c r="D1672" s="48" t="s">
        <v>325</v>
      </c>
      <c r="E1672" s="48">
        <v>160</v>
      </c>
      <c r="F1672" s="68">
        <v>110</v>
      </c>
      <c r="G1672" s="84"/>
    </row>
    <row r="1673" spans="1:7" ht="15.75">
      <c r="A1673" s="113" t="s">
        <v>774</v>
      </c>
      <c r="B1673" s="44" t="s">
        <v>749</v>
      </c>
      <c r="C1673" s="48" t="s">
        <v>750</v>
      </c>
      <c r="D1673" s="48" t="s">
        <v>326</v>
      </c>
      <c r="E1673" s="48">
        <v>63</v>
      </c>
      <c r="F1673" s="68">
        <v>40</v>
      </c>
      <c r="G1673" s="84"/>
    </row>
    <row r="1674" spans="1:7" ht="15.75">
      <c r="A1674" s="113" t="s">
        <v>774</v>
      </c>
      <c r="B1674" s="44" t="s">
        <v>749</v>
      </c>
      <c r="C1674" s="48" t="s">
        <v>750</v>
      </c>
      <c r="D1674" s="48" t="s">
        <v>281</v>
      </c>
      <c r="E1674" s="48">
        <v>100</v>
      </c>
      <c r="F1674" s="68">
        <v>80</v>
      </c>
      <c r="G1674" s="84"/>
    </row>
    <row r="1675" spans="1:7" ht="15.75">
      <c r="A1675" s="113" t="s">
        <v>774</v>
      </c>
      <c r="B1675" s="44" t="s">
        <v>749</v>
      </c>
      <c r="C1675" s="48" t="s">
        <v>750</v>
      </c>
      <c r="D1675" s="48" t="s">
        <v>328</v>
      </c>
      <c r="E1675" s="48">
        <v>100</v>
      </c>
      <c r="F1675" s="68">
        <v>75</v>
      </c>
      <c r="G1675" s="84"/>
    </row>
    <row r="1676" spans="1:7" ht="15.75">
      <c r="A1676" s="113" t="s">
        <v>774</v>
      </c>
      <c r="B1676" s="44" t="s">
        <v>749</v>
      </c>
      <c r="C1676" s="48" t="s">
        <v>750</v>
      </c>
      <c r="D1676" s="48" t="s">
        <v>288</v>
      </c>
      <c r="E1676" s="48">
        <v>100</v>
      </c>
      <c r="F1676" s="68">
        <v>55</v>
      </c>
      <c r="G1676" s="84"/>
    </row>
    <row r="1677" spans="1:7" ht="15.75">
      <c r="A1677" s="113" t="s">
        <v>774</v>
      </c>
      <c r="B1677" s="44" t="s">
        <v>749</v>
      </c>
      <c r="C1677" s="48" t="s">
        <v>750</v>
      </c>
      <c r="D1677" s="48" t="s">
        <v>279</v>
      </c>
      <c r="E1677" s="48">
        <v>160</v>
      </c>
      <c r="F1677" s="68">
        <v>100</v>
      </c>
      <c r="G1677" s="84"/>
    </row>
    <row r="1678" spans="1:7" ht="15.75">
      <c r="A1678" s="113" t="s">
        <v>774</v>
      </c>
      <c r="B1678" s="44" t="s">
        <v>749</v>
      </c>
      <c r="C1678" s="48" t="s">
        <v>750</v>
      </c>
      <c r="D1678" s="48" t="s">
        <v>351</v>
      </c>
      <c r="E1678" s="48">
        <v>100</v>
      </c>
      <c r="F1678" s="68">
        <v>25</v>
      </c>
      <c r="G1678" s="84"/>
    </row>
    <row r="1679" spans="1:7" ht="15.75">
      <c r="A1679" s="113" t="s">
        <v>774</v>
      </c>
      <c r="B1679" s="44" t="s">
        <v>749</v>
      </c>
      <c r="C1679" s="48" t="s">
        <v>750</v>
      </c>
      <c r="D1679" s="48" t="s">
        <v>266</v>
      </c>
      <c r="E1679" s="48">
        <v>160</v>
      </c>
      <c r="F1679" s="68">
        <v>130</v>
      </c>
      <c r="G1679" s="84"/>
    </row>
    <row r="1680" spans="1:7" ht="15.75">
      <c r="A1680" s="113" t="s">
        <v>775</v>
      </c>
      <c r="B1680" s="44" t="s">
        <v>749</v>
      </c>
      <c r="C1680" s="48" t="s">
        <v>750</v>
      </c>
      <c r="D1680" s="48" t="s">
        <v>262</v>
      </c>
      <c r="E1680" s="48">
        <v>100</v>
      </c>
      <c r="F1680" s="68">
        <v>70</v>
      </c>
      <c r="G1680" s="84"/>
    </row>
    <row r="1681" spans="1:7" ht="15.75">
      <c r="A1681" s="113" t="s">
        <v>775</v>
      </c>
      <c r="B1681" s="44" t="s">
        <v>749</v>
      </c>
      <c r="C1681" s="48" t="s">
        <v>750</v>
      </c>
      <c r="D1681" s="48" t="s">
        <v>313</v>
      </c>
      <c r="E1681" s="48">
        <v>100</v>
      </c>
      <c r="F1681" s="68">
        <v>90</v>
      </c>
      <c r="G1681" s="84"/>
    </row>
    <row r="1682" spans="1:7" ht="15.75">
      <c r="A1682" s="113" t="s">
        <v>776</v>
      </c>
      <c r="B1682" s="44" t="s">
        <v>749</v>
      </c>
      <c r="C1682" s="48" t="s">
        <v>750</v>
      </c>
      <c r="D1682" s="48" t="s">
        <v>312</v>
      </c>
      <c r="E1682" s="48">
        <v>60</v>
      </c>
      <c r="F1682" s="68">
        <v>27</v>
      </c>
      <c r="G1682" s="84"/>
    </row>
    <row r="1683" spans="1:7" ht="15.75">
      <c r="A1683" s="113" t="s">
        <v>777</v>
      </c>
      <c r="B1683" s="44" t="s">
        <v>749</v>
      </c>
      <c r="C1683" s="48" t="s">
        <v>750</v>
      </c>
      <c r="D1683" s="48" t="s">
        <v>330</v>
      </c>
      <c r="E1683" s="48">
        <v>160</v>
      </c>
      <c r="F1683" s="68">
        <v>140</v>
      </c>
      <c r="G1683" s="84"/>
    </row>
    <row r="1684" spans="1:7" ht="15.75">
      <c r="A1684" s="113" t="s">
        <v>777</v>
      </c>
      <c r="B1684" s="44" t="s">
        <v>749</v>
      </c>
      <c r="C1684" s="48" t="s">
        <v>750</v>
      </c>
      <c r="D1684" s="48" t="s">
        <v>314</v>
      </c>
      <c r="E1684" s="48">
        <v>250</v>
      </c>
      <c r="F1684" s="68">
        <v>210</v>
      </c>
      <c r="G1684" s="84"/>
    </row>
    <row r="1685" spans="1:7" ht="15.75">
      <c r="A1685" s="113" t="s">
        <v>778</v>
      </c>
      <c r="B1685" s="44" t="s">
        <v>749</v>
      </c>
      <c r="C1685" s="48" t="s">
        <v>750</v>
      </c>
      <c r="D1685" s="48" t="s">
        <v>287</v>
      </c>
      <c r="E1685" s="48">
        <v>250</v>
      </c>
      <c r="F1685" s="68">
        <v>200</v>
      </c>
      <c r="G1685" s="84"/>
    </row>
    <row r="1686" spans="1:7" ht="15.75">
      <c r="A1686" s="113" t="s">
        <v>778</v>
      </c>
      <c r="B1686" s="44" t="s">
        <v>749</v>
      </c>
      <c r="C1686" s="48" t="s">
        <v>750</v>
      </c>
      <c r="D1686" s="48" t="s">
        <v>150</v>
      </c>
      <c r="E1686" s="48">
        <v>100</v>
      </c>
      <c r="F1686" s="68">
        <v>50</v>
      </c>
      <c r="G1686" s="84"/>
    </row>
    <row r="1687" spans="1:7" ht="15.75">
      <c r="A1687" s="113" t="s">
        <v>778</v>
      </c>
      <c r="B1687" s="44" t="s">
        <v>749</v>
      </c>
      <c r="C1687" s="48" t="s">
        <v>750</v>
      </c>
      <c r="D1687" s="48" t="s">
        <v>344</v>
      </c>
      <c r="E1687" s="48">
        <v>250</v>
      </c>
      <c r="F1687" s="68">
        <v>125</v>
      </c>
      <c r="G1687" s="84"/>
    </row>
    <row r="1688" spans="1:7" ht="15.75">
      <c r="A1688" s="113" t="s">
        <v>778</v>
      </c>
      <c r="B1688" s="44" t="s">
        <v>749</v>
      </c>
      <c r="C1688" s="48" t="s">
        <v>750</v>
      </c>
      <c r="D1688" s="48" t="s">
        <v>327</v>
      </c>
      <c r="E1688" s="48">
        <v>50</v>
      </c>
      <c r="F1688" s="68">
        <v>35</v>
      </c>
      <c r="G1688" s="84"/>
    </row>
    <row r="1689" spans="1:7" ht="15.75">
      <c r="A1689" s="113" t="s">
        <v>778</v>
      </c>
      <c r="B1689" s="44" t="s">
        <v>749</v>
      </c>
      <c r="C1689" s="48" t="s">
        <v>750</v>
      </c>
      <c r="D1689" s="48" t="s">
        <v>264</v>
      </c>
      <c r="E1689" s="48">
        <v>250</v>
      </c>
      <c r="F1689" s="68">
        <v>180</v>
      </c>
      <c r="G1689" s="84"/>
    </row>
    <row r="1690" spans="1:7" ht="15.75">
      <c r="A1690" s="113" t="s">
        <v>778</v>
      </c>
      <c r="B1690" s="44" t="s">
        <v>749</v>
      </c>
      <c r="C1690" s="48" t="s">
        <v>750</v>
      </c>
      <c r="D1690" s="48" t="s">
        <v>262</v>
      </c>
      <c r="E1690" s="48">
        <v>250</v>
      </c>
      <c r="F1690" s="68">
        <v>170</v>
      </c>
      <c r="G1690" s="84"/>
    </row>
    <row r="1691" spans="1:7" ht="15.75">
      <c r="A1691" s="113" t="s">
        <v>778</v>
      </c>
      <c r="B1691" s="44" t="s">
        <v>749</v>
      </c>
      <c r="C1691" s="48" t="s">
        <v>750</v>
      </c>
      <c r="D1691" s="48" t="s">
        <v>288</v>
      </c>
      <c r="E1691" s="48">
        <v>180</v>
      </c>
      <c r="F1691" s="68">
        <v>150</v>
      </c>
      <c r="G1691" s="84"/>
    </row>
    <row r="1692" spans="1:7" ht="15.75">
      <c r="A1692" s="113" t="s">
        <v>778</v>
      </c>
      <c r="B1692" s="44" t="s">
        <v>749</v>
      </c>
      <c r="C1692" s="48" t="s">
        <v>750</v>
      </c>
      <c r="D1692" s="48" t="s">
        <v>329</v>
      </c>
      <c r="E1692" s="48">
        <v>250</v>
      </c>
      <c r="F1692" s="68">
        <v>110</v>
      </c>
      <c r="G1692" s="84"/>
    </row>
    <row r="1693" spans="1:7" ht="15.75">
      <c r="A1693" s="113" t="s">
        <v>779</v>
      </c>
      <c r="B1693" s="44" t="s">
        <v>749</v>
      </c>
      <c r="C1693" s="48" t="s">
        <v>750</v>
      </c>
      <c r="D1693" s="48" t="s">
        <v>264</v>
      </c>
      <c r="E1693" s="48">
        <v>160</v>
      </c>
      <c r="F1693" s="68">
        <v>100</v>
      </c>
      <c r="G1693" s="84"/>
    </row>
    <row r="1694" spans="1:7" ht="15.75">
      <c r="A1694" s="113" t="s">
        <v>779</v>
      </c>
      <c r="B1694" s="44" t="s">
        <v>749</v>
      </c>
      <c r="C1694" s="48" t="s">
        <v>750</v>
      </c>
      <c r="D1694" s="48" t="s">
        <v>310</v>
      </c>
      <c r="E1694" s="48">
        <v>250</v>
      </c>
      <c r="F1694" s="68">
        <v>190</v>
      </c>
      <c r="G1694" s="84"/>
    </row>
    <row r="1695" spans="1:7" ht="15.75">
      <c r="A1695" s="113" t="s">
        <v>779</v>
      </c>
      <c r="B1695" s="44" t="s">
        <v>749</v>
      </c>
      <c r="C1695" s="48" t="s">
        <v>750</v>
      </c>
      <c r="D1695" s="48" t="s">
        <v>262</v>
      </c>
      <c r="E1695" s="48">
        <v>250</v>
      </c>
      <c r="F1695" s="68">
        <v>200</v>
      </c>
      <c r="G1695" s="84"/>
    </row>
    <row r="1696" spans="1:7" ht="15.75">
      <c r="A1696" s="113" t="s">
        <v>779</v>
      </c>
      <c r="B1696" s="44" t="s">
        <v>749</v>
      </c>
      <c r="C1696" s="48" t="s">
        <v>750</v>
      </c>
      <c r="D1696" s="48" t="s">
        <v>280</v>
      </c>
      <c r="E1696" s="48">
        <v>40</v>
      </c>
      <c r="F1696" s="68">
        <v>30</v>
      </c>
      <c r="G1696" s="84"/>
    </row>
    <row r="1697" spans="1:7" ht="15.75">
      <c r="A1697" s="113" t="s">
        <v>779</v>
      </c>
      <c r="B1697" s="44" t="s">
        <v>749</v>
      </c>
      <c r="C1697" s="48" t="s">
        <v>750</v>
      </c>
      <c r="D1697" s="48" t="s">
        <v>346</v>
      </c>
      <c r="E1697" s="48">
        <v>100</v>
      </c>
      <c r="F1697" s="68">
        <v>70</v>
      </c>
      <c r="G1697" s="84"/>
    </row>
    <row r="1698" spans="1:7" ht="15.75">
      <c r="A1698" s="113" t="s">
        <v>779</v>
      </c>
      <c r="B1698" s="44" t="s">
        <v>749</v>
      </c>
      <c r="C1698" s="48" t="s">
        <v>750</v>
      </c>
      <c r="D1698" s="48" t="s">
        <v>328</v>
      </c>
      <c r="E1698" s="48">
        <v>100</v>
      </c>
      <c r="F1698" s="68">
        <v>40</v>
      </c>
      <c r="G1698" s="84"/>
    </row>
    <row r="1699" spans="1:7" ht="15.75">
      <c r="A1699" s="113" t="s">
        <v>779</v>
      </c>
      <c r="B1699" s="44" t="s">
        <v>749</v>
      </c>
      <c r="C1699" s="48" t="s">
        <v>750</v>
      </c>
      <c r="D1699" s="48" t="s">
        <v>330</v>
      </c>
      <c r="E1699" s="48">
        <v>100</v>
      </c>
      <c r="F1699" s="68">
        <v>70</v>
      </c>
      <c r="G1699" s="84"/>
    </row>
    <row r="1700" spans="1:7" ht="15.75">
      <c r="A1700" s="113" t="s">
        <v>779</v>
      </c>
      <c r="B1700" s="44" t="s">
        <v>749</v>
      </c>
      <c r="C1700" s="48" t="s">
        <v>750</v>
      </c>
      <c r="D1700" s="48" t="s">
        <v>311</v>
      </c>
      <c r="E1700" s="48">
        <v>160</v>
      </c>
      <c r="F1700" s="68">
        <v>140</v>
      </c>
      <c r="G1700" s="84"/>
    </row>
    <row r="1701" spans="1:7" ht="15.75">
      <c r="A1701" s="113" t="s">
        <v>779</v>
      </c>
      <c r="B1701" s="44" t="s">
        <v>749</v>
      </c>
      <c r="C1701" s="48" t="s">
        <v>750</v>
      </c>
      <c r="D1701" s="48" t="s">
        <v>281</v>
      </c>
      <c r="E1701" s="48">
        <v>160</v>
      </c>
      <c r="F1701" s="68">
        <v>130</v>
      </c>
      <c r="G1701" s="84"/>
    </row>
    <row r="1702" spans="1:7" ht="15.75">
      <c r="A1702" s="113" t="s">
        <v>779</v>
      </c>
      <c r="B1702" s="44" t="s">
        <v>749</v>
      </c>
      <c r="C1702" s="48" t="s">
        <v>750</v>
      </c>
      <c r="D1702" s="48" t="s">
        <v>288</v>
      </c>
      <c r="E1702" s="48">
        <v>160</v>
      </c>
      <c r="F1702" s="68">
        <v>130</v>
      </c>
      <c r="G1702" s="84"/>
    </row>
    <row r="1703" spans="1:7" ht="15.75">
      <c r="A1703" s="113" t="s">
        <v>779</v>
      </c>
      <c r="B1703" s="44" t="s">
        <v>749</v>
      </c>
      <c r="C1703" s="48" t="s">
        <v>750</v>
      </c>
      <c r="D1703" s="48" t="s">
        <v>329</v>
      </c>
      <c r="E1703" s="48">
        <v>100</v>
      </c>
      <c r="F1703" s="68">
        <v>80</v>
      </c>
      <c r="G1703" s="84"/>
    </row>
    <row r="1704" spans="1:7" ht="15.75">
      <c r="A1704" s="113" t="s">
        <v>780</v>
      </c>
      <c r="B1704" s="44" t="s">
        <v>749</v>
      </c>
      <c r="C1704" s="48" t="s">
        <v>750</v>
      </c>
      <c r="D1704" s="48" t="s">
        <v>345</v>
      </c>
      <c r="E1704" s="48">
        <v>100</v>
      </c>
      <c r="F1704" s="68">
        <v>80</v>
      </c>
      <c r="G1704" s="84"/>
    </row>
    <row r="1705" spans="1:7" ht="15.75">
      <c r="A1705" s="113" t="s">
        <v>781</v>
      </c>
      <c r="B1705" s="44" t="s">
        <v>749</v>
      </c>
      <c r="C1705" s="48" t="s">
        <v>750</v>
      </c>
      <c r="D1705" s="48" t="s">
        <v>150</v>
      </c>
      <c r="E1705" s="48">
        <v>160</v>
      </c>
      <c r="F1705" s="68">
        <v>140</v>
      </c>
      <c r="G1705" s="84"/>
    </row>
    <row r="1706" spans="1:7" ht="15.75">
      <c r="A1706" s="113" t="s">
        <v>782</v>
      </c>
      <c r="B1706" s="44" t="s">
        <v>749</v>
      </c>
      <c r="C1706" s="48" t="s">
        <v>750</v>
      </c>
      <c r="D1706" s="48" t="s">
        <v>344</v>
      </c>
      <c r="E1706" s="48">
        <v>160</v>
      </c>
      <c r="F1706" s="68">
        <v>120</v>
      </c>
      <c r="G1706" s="84"/>
    </row>
    <row r="1707" spans="1:7" ht="15.75">
      <c r="A1707" s="113" t="s">
        <v>782</v>
      </c>
      <c r="B1707" s="44" t="s">
        <v>749</v>
      </c>
      <c r="C1707" s="48" t="s">
        <v>750</v>
      </c>
      <c r="D1707" s="48" t="s">
        <v>326</v>
      </c>
      <c r="E1707" s="48">
        <v>160</v>
      </c>
      <c r="F1707" s="68">
        <v>130</v>
      </c>
      <c r="G1707" s="84"/>
    </row>
    <row r="1708" spans="1:7" ht="15.75">
      <c r="A1708" s="113" t="s">
        <v>783</v>
      </c>
      <c r="B1708" s="44" t="s">
        <v>749</v>
      </c>
      <c r="C1708" s="48" t="s">
        <v>750</v>
      </c>
      <c r="D1708" s="48" t="s">
        <v>287</v>
      </c>
      <c r="E1708" s="48">
        <v>40</v>
      </c>
      <c r="F1708" s="68">
        <v>30</v>
      </c>
      <c r="G1708" s="84"/>
    </row>
    <row r="1709" spans="1:7" ht="15.75">
      <c r="A1709" s="113" t="s">
        <v>783</v>
      </c>
      <c r="B1709" s="44" t="s">
        <v>749</v>
      </c>
      <c r="C1709" s="48" t="s">
        <v>750</v>
      </c>
      <c r="D1709" s="48" t="s">
        <v>264</v>
      </c>
      <c r="E1709" s="48">
        <v>250</v>
      </c>
      <c r="F1709" s="68">
        <v>220</v>
      </c>
      <c r="G1709" s="84"/>
    </row>
    <row r="1710" spans="1:7" ht="15.75">
      <c r="A1710" s="113" t="s">
        <v>783</v>
      </c>
      <c r="B1710" s="44" t="s">
        <v>749</v>
      </c>
      <c r="C1710" s="48" t="s">
        <v>750</v>
      </c>
      <c r="D1710" s="48" t="s">
        <v>279</v>
      </c>
      <c r="E1710" s="48">
        <v>250</v>
      </c>
      <c r="F1710" s="68">
        <v>120</v>
      </c>
      <c r="G1710" s="84"/>
    </row>
    <row r="1711" spans="1:7" ht="15.75">
      <c r="A1711" s="113" t="s">
        <v>783</v>
      </c>
      <c r="B1711" s="44" t="s">
        <v>749</v>
      </c>
      <c r="C1711" s="48" t="s">
        <v>750</v>
      </c>
      <c r="D1711" s="48" t="s">
        <v>310</v>
      </c>
      <c r="E1711" s="48">
        <v>250</v>
      </c>
      <c r="F1711" s="68">
        <v>180</v>
      </c>
      <c r="G1711" s="84"/>
    </row>
    <row r="1712" spans="1:7" ht="15.75">
      <c r="A1712" s="113" t="s">
        <v>783</v>
      </c>
      <c r="B1712" s="44" t="s">
        <v>749</v>
      </c>
      <c r="C1712" s="48" t="s">
        <v>750</v>
      </c>
      <c r="D1712" s="48" t="s">
        <v>262</v>
      </c>
      <c r="E1712" s="48">
        <v>160</v>
      </c>
      <c r="F1712" s="68">
        <v>50</v>
      </c>
      <c r="G1712" s="84"/>
    </row>
    <row r="1713" spans="1:7" ht="15.75">
      <c r="A1713" s="113" t="s">
        <v>783</v>
      </c>
      <c r="B1713" s="44" t="s">
        <v>749</v>
      </c>
      <c r="C1713" s="48" t="s">
        <v>750</v>
      </c>
      <c r="D1713" s="48" t="s">
        <v>346</v>
      </c>
      <c r="E1713" s="48">
        <v>100</v>
      </c>
      <c r="F1713" s="68">
        <v>68</v>
      </c>
      <c r="G1713" s="84"/>
    </row>
    <row r="1714" spans="1:7" ht="15.75">
      <c r="A1714" s="113" t="s">
        <v>783</v>
      </c>
      <c r="B1714" s="44" t="s">
        <v>749</v>
      </c>
      <c r="C1714" s="48" t="s">
        <v>750</v>
      </c>
      <c r="D1714" s="48" t="s">
        <v>311</v>
      </c>
      <c r="E1714" s="48">
        <v>160</v>
      </c>
      <c r="F1714" s="68">
        <v>150</v>
      </c>
      <c r="G1714" s="84"/>
    </row>
    <row r="1715" spans="1:7" ht="15.75">
      <c r="A1715" s="113" t="s">
        <v>783</v>
      </c>
      <c r="B1715" s="44" t="s">
        <v>749</v>
      </c>
      <c r="C1715" s="48" t="s">
        <v>750</v>
      </c>
      <c r="D1715" s="48" t="s">
        <v>328</v>
      </c>
      <c r="E1715" s="48">
        <v>250</v>
      </c>
      <c r="F1715" s="68">
        <v>230</v>
      </c>
      <c r="G1715" s="84"/>
    </row>
    <row r="1716" spans="1:7" ht="15.75">
      <c r="A1716" s="113" t="s">
        <v>783</v>
      </c>
      <c r="B1716" s="44" t="s">
        <v>749</v>
      </c>
      <c r="C1716" s="48" t="s">
        <v>750</v>
      </c>
      <c r="D1716" s="48" t="s">
        <v>280</v>
      </c>
      <c r="E1716" s="48">
        <v>250</v>
      </c>
      <c r="F1716" s="68">
        <v>170</v>
      </c>
      <c r="G1716" s="84"/>
    </row>
    <row r="1717" spans="1:7" ht="15.75">
      <c r="A1717" s="113" t="s">
        <v>783</v>
      </c>
      <c r="B1717" s="44" t="s">
        <v>749</v>
      </c>
      <c r="C1717" s="48" t="s">
        <v>750</v>
      </c>
      <c r="D1717" s="48" t="s">
        <v>313</v>
      </c>
      <c r="E1717" s="48">
        <v>100</v>
      </c>
      <c r="F1717" s="68">
        <v>75</v>
      </c>
      <c r="G1717" s="84"/>
    </row>
    <row r="1718" spans="1:7" ht="15.75">
      <c r="A1718" s="113" t="s">
        <v>783</v>
      </c>
      <c r="B1718" s="44" t="s">
        <v>749</v>
      </c>
      <c r="C1718" s="48" t="s">
        <v>750</v>
      </c>
      <c r="D1718" s="48" t="s">
        <v>331</v>
      </c>
      <c r="E1718" s="48">
        <v>160</v>
      </c>
      <c r="F1718" s="68">
        <v>140</v>
      </c>
      <c r="G1718" s="84"/>
    </row>
    <row r="1719" spans="1:7" ht="15.75">
      <c r="A1719" s="113" t="s">
        <v>784</v>
      </c>
      <c r="B1719" s="44" t="s">
        <v>749</v>
      </c>
      <c r="C1719" s="48" t="s">
        <v>750</v>
      </c>
      <c r="D1719" s="48" t="s">
        <v>150</v>
      </c>
      <c r="E1719" s="48">
        <v>160</v>
      </c>
      <c r="F1719" s="68">
        <v>110</v>
      </c>
      <c r="G1719" s="84"/>
    </row>
    <row r="1720" spans="1:7" ht="15.75">
      <c r="A1720" s="113" t="s">
        <v>784</v>
      </c>
      <c r="B1720" s="44" t="s">
        <v>749</v>
      </c>
      <c r="C1720" s="48" t="s">
        <v>750</v>
      </c>
      <c r="D1720" s="48" t="s">
        <v>326</v>
      </c>
      <c r="E1720" s="48">
        <v>160</v>
      </c>
      <c r="F1720" s="68">
        <v>135</v>
      </c>
      <c r="G1720" s="84"/>
    </row>
    <row r="1721" spans="1:7" ht="15.75">
      <c r="A1721" s="113" t="s">
        <v>784</v>
      </c>
      <c r="B1721" s="44" t="s">
        <v>749</v>
      </c>
      <c r="C1721" s="48" t="s">
        <v>750</v>
      </c>
      <c r="D1721" s="48" t="s">
        <v>345</v>
      </c>
      <c r="E1721" s="48">
        <v>250</v>
      </c>
      <c r="F1721" s="68">
        <v>200</v>
      </c>
      <c r="G1721" s="84"/>
    </row>
    <row r="1722" spans="1:7" ht="15.75">
      <c r="A1722" s="113" t="s">
        <v>784</v>
      </c>
      <c r="B1722" s="44" t="s">
        <v>749</v>
      </c>
      <c r="C1722" s="48" t="s">
        <v>750</v>
      </c>
      <c r="D1722" s="48" t="s">
        <v>264</v>
      </c>
      <c r="E1722" s="48">
        <v>63</v>
      </c>
      <c r="F1722" s="68">
        <v>25</v>
      </c>
      <c r="G1722" s="84"/>
    </row>
    <row r="1723" spans="1:7" ht="15.75">
      <c r="A1723" s="113" t="s">
        <v>784</v>
      </c>
      <c r="B1723" s="44" t="s">
        <v>749</v>
      </c>
      <c r="C1723" s="48" t="s">
        <v>750</v>
      </c>
      <c r="D1723" s="48" t="s">
        <v>279</v>
      </c>
      <c r="E1723" s="48">
        <v>250</v>
      </c>
      <c r="F1723" s="68">
        <v>230</v>
      </c>
      <c r="G1723" s="84"/>
    </row>
    <row r="1724" spans="1:7" ht="15.75">
      <c r="A1724" s="113" t="s">
        <v>784</v>
      </c>
      <c r="B1724" s="44" t="s">
        <v>749</v>
      </c>
      <c r="C1724" s="48" t="s">
        <v>750</v>
      </c>
      <c r="D1724" s="48" t="s">
        <v>310</v>
      </c>
      <c r="E1724" s="48">
        <v>250</v>
      </c>
      <c r="F1724" s="68">
        <v>50</v>
      </c>
      <c r="G1724" s="84"/>
    </row>
    <row r="1725" spans="1:7" ht="15.75">
      <c r="A1725" s="113" t="s">
        <v>784</v>
      </c>
      <c r="B1725" s="44" t="s">
        <v>749</v>
      </c>
      <c r="C1725" s="48" t="s">
        <v>750</v>
      </c>
      <c r="D1725" s="48" t="s">
        <v>281</v>
      </c>
      <c r="E1725" s="48">
        <v>250</v>
      </c>
      <c r="F1725" s="68">
        <v>125</v>
      </c>
      <c r="G1725" s="84"/>
    </row>
    <row r="1726" spans="1:7" ht="15.75">
      <c r="A1726" s="113" t="s">
        <v>785</v>
      </c>
      <c r="B1726" s="44" t="s">
        <v>749</v>
      </c>
      <c r="C1726" s="48" t="s">
        <v>750</v>
      </c>
      <c r="D1726" s="48" t="s">
        <v>326</v>
      </c>
      <c r="E1726" s="48">
        <v>60</v>
      </c>
      <c r="F1726" s="68">
        <v>50</v>
      </c>
      <c r="G1726" s="84"/>
    </row>
    <row r="1727" spans="1:7" ht="15.75">
      <c r="A1727" s="113" t="s">
        <v>785</v>
      </c>
      <c r="B1727" s="44" t="s">
        <v>749</v>
      </c>
      <c r="C1727" s="48" t="s">
        <v>750</v>
      </c>
      <c r="D1727" s="48" t="s">
        <v>310</v>
      </c>
      <c r="E1727" s="48">
        <v>160</v>
      </c>
      <c r="F1727" s="68">
        <v>125</v>
      </c>
      <c r="G1727" s="84"/>
    </row>
    <row r="1728" spans="1:7" ht="15.75">
      <c r="A1728" s="113" t="s">
        <v>785</v>
      </c>
      <c r="B1728" s="44" t="s">
        <v>749</v>
      </c>
      <c r="C1728" s="48" t="s">
        <v>750</v>
      </c>
      <c r="D1728" s="48" t="s">
        <v>262</v>
      </c>
      <c r="E1728" s="48">
        <v>400</v>
      </c>
      <c r="F1728" s="68">
        <v>22</v>
      </c>
      <c r="G1728" s="84"/>
    </row>
    <row r="1729" spans="1:7" ht="15.75">
      <c r="A1729" s="113" t="s">
        <v>785</v>
      </c>
      <c r="B1729" s="44" t="s">
        <v>749</v>
      </c>
      <c r="C1729" s="48" t="s">
        <v>750</v>
      </c>
      <c r="D1729" s="48" t="s">
        <v>346</v>
      </c>
      <c r="E1729" s="48">
        <v>100</v>
      </c>
      <c r="F1729" s="68">
        <v>62</v>
      </c>
      <c r="G1729" s="84"/>
    </row>
    <row r="1730" spans="1:7" ht="15.75">
      <c r="A1730" s="113" t="s">
        <v>785</v>
      </c>
      <c r="B1730" s="44" t="s">
        <v>749</v>
      </c>
      <c r="C1730" s="48" t="s">
        <v>750</v>
      </c>
      <c r="D1730" s="48" t="s">
        <v>280</v>
      </c>
      <c r="E1730" s="48">
        <v>60</v>
      </c>
      <c r="F1730" s="68">
        <v>50</v>
      </c>
      <c r="G1730" s="84"/>
    </row>
    <row r="1731" spans="1:7" ht="15.75">
      <c r="A1731" s="113" t="s">
        <v>786</v>
      </c>
      <c r="B1731" s="44" t="s">
        <v>749</v>
      </c>
      <c r="C1731" s="48" t="s">
        <v>750</v>
      </c>
      <c r="D1731" s="48" t="s">
        <v>262</v>
      </c>
      <c r="E1731" s="48">
        <v>250</v>
      </c>
      <c r="F1731" s="68">
        <v>130</v>
      </c>
      <c r="G1731" s="84"/>
    </row>
    <row r="1732" spans="1:7" ht="15.75">
      <c r="A1732" s="113" t="s">
        <v>786</v>
      </c>
      <c r="B1732" s="44" t="s">
        <v>749</v>
      </c>
      <c r="C1732" s="48" t="s">
        <v>750</v>
      </c>
      <c r="D1732" s="48" t="s">
        <v>346</v>
      </c>
      <c r="E1732" s="48">
        <v>250</v>
      </c>
      <c r="F1732" s="68">
        <v>160</v>
      </c>
      <c r="G1732" s="84"/>
    </row>
    <row r="1733" spans="1:7" ht="15.75">
      <c r="A1733" s="113" t="s">
        <v>786</v>
      </c>
      <c r="B1733" s="44" t="s">
        <v>749</v>
      </c>
      <c r="C1733" s="48" t="s">
        <v>750</v>
      </c>
      <c r="D1733" s="48" t="s">
        <v>280</v>
      </c>
      <c r="E1733" s="48">
        <v>160</v>
      </c>
      <c r="F1733" s="68">
        <v>80</v>
      </c>
      <c r="G1733" s="84"/>
    </row>
    <row r="1734" spans="1:7" ht="15.75">
      <c r="A1734" s="113" t="s">
        <v>786</v>
      </c>
      <c r="B1734" s="44" t="s">
        <v>749</v>
      </c>
      <c r="C1734" s="48" t="s">
        <v>750</v>
      </c>
      <c r="D1734" s="48" t="s">
        <v>281</v>
      </c>
      <c r="E1734" s="48">
        <v>250</v>
      </c>
      <c r="F1734" s="68">
        <v>220</v>
      </c>
      <c r="G1734" s="84"/>
    </row>
    <row r="1735" spans="1:7" ht="15.75">
      <c r="A1735" s="113" t="s">
        <v>786</v>
      </c>
      <c r="B1735" s="44" t="s">
        <v>749</v>
      </c>
      <c r="C1735" s="48" t="s">
        <v>750</v>
      </c>
      <c r="D1735" s="48" t="s">
        <v>288</v>
      </c>
      <c r="E1735" s="48">
        <v>250</v>
      </c>
      <c r="F1735" s="68">
        <v>120</v>
      </c>
      <c r="G1735" s="84"/>
    </row>
    <row r="1736" spans="1:7" ht="15.75">
      <c r="A1736" s="113" t="s">
        <v>786</v>
      </c>
      <c r="B1736" s="44" t="s">
        <v>749</v>
      </c>
      <c r="C1736" s="48" t="s">
        <v>750</v>
      </c>
      <c r="D1736" s="48" t="s">
        <v>329</v>
      </c>
      <c r="E1736" s="48">
        <v>400</v>
      </c>
      <c r="F1736" s="68">
        <v>360</v>
      </c>
      <c r="G1736" s="84"/>
    </row>
    <row r="1737" spans="1:7" ht="15.75">
      <c r="A1737" s="113" t="s">
        <v>786</v>
      </c>
      <c r="B1737" s="44" t="s">
        <v>749</v>
      </c>
      <c r="C1737" s="48" t="s">
        <v>750</v>
      </c>
      <c r="D1737" s="48" t="s">
        <v>330</v>
      </c>
      <c r="E1737" s="48">
        <v>630</v>
      </c>
      <c r="F1737" s="68">
        <v>580</v>
      </c>
      <c r="G1737" s="84"/>
    </row>
    <row r="1738" spans="1:7" ht="15.75">
      <c r="A1738" s="113" t="s">
        <v>786</v>
      </c>
      <c r="B1738" s="44" t="s">
        <v>749</v>
      </c>
      <c r="C1738" s="48" t="s">
        <v>750</v>
      </c>
      <c r="D1738" s="48" t="s">
        <v>312</v>
      </c>
      <c r="E1738" s="48">
        <v>160</v>
      </c>
      <c r="F1738" s="68">
        <v>140</v>
      </c>
      <c r="G1738" s="84"/>
    </row>
    <row r="1739" spans="1:7" ht="15.75">
      <c r="A1739" s="113" t="s">
        <v>786</v>
      </c>
      <c r="B1739" s="44" t="s">
        <v>749</v>
      </c>
      <c r="C1739" s="48" t="s">
        <v>750</v>
      </c>
      <c r="D1739" s="48" t="s">
        <v>345</v>
      </c>
      <c r="E1739" s="48">
        <v>160</v>
      </c>
      <c r="F1739" s="68">
        <v>140</v>
      </c>
      <c r="G1739" s="84"/>
    </row>
    <row r="1740" spans="1:7" ht="15.75">
      <c r="A1740" s="113" t="s">
        <v>786</v>
      </c>
      <c r="B1740" s="44" t="s">
        <v>749</v>
      </c>
      <c r="C1740" s="48" t="s">
        <v>750</v>
      </c>
      <c r="D1740" s="48" t="s">
        <v>309</v>
      </c>
      <c r="E1740" s="48">
        <v>60</v>
      </c>
      <c r="F1740" s="68">
        <v>50</v>
      </c>
      <c r="G1740" s="84"/>
    </row>
    <row r="1741" spans="1:7" ht="15.75">
      <c r="A1741" s="113" t="s">
        <v>786</v>
      </c>
      <c r="B1741" s="44" t="s">
        <v>749</v>
      </c>
      <c r="C1741" s="48" t="s">
        <v>750</v>
      </c>
      <c r="D1741" s="48" t="s">
        <v>333</v>
      </c>
      <c r="E1741" s="48">
        <v>160</v>
      </c>
      <c r="F1741" s="68">
        <v>130</v>
      </c>
      <c r="G1741" s="84"/>
    </row>
    <row r="1742" spans="1:7" ht="15.75">
      <c r="A1742" s="113" t="s">
        <v>786</v>
      </c>
      <c r="B1742" s="44" t="s">
        <v>749</v>
      </c>
      <c r="C1742" s="48" t="s">
        <v>750</v>
      </c>
      <c r="D1742" s="48" t="s">
        <v>283</v>
      </c>
      <c r="E1742" s="48">
        <v>160</v>
      </c>
      <c r="F1742" s="68">
        <v>120</v>
      </c>
      <c r="G1742" s="84"/>
    </row>
    <row r="1743" spans="1:7" ht="15.75">
      <c r="A1743" s="113" t="s">
        <v>786</v>
      </c>
      <c r="B1743" s="44" t="s">
        <v>749</v>
      </c>
      <c r="C1743" s="48" t="s">
        <v>750</v>
      </c>
      <c r="D1743" s="48" t="s">
        <v>301</v>
      </c>
      <c r="E1743" s="48">
        <v>250</v>
      </c>
      <c r="F1743" s="68">
        <v>125</v>
      </c>
      <c r="G1743" s="84"/>
    </row>
    <row r="1744" spans="1:7" ht="15.75">
      <c r="A1744" s="113" t="s">
        <v>786</v>
      </c>
      <c r="B1744" s="44" t="s">
        <v>749</v>
      </c>
      <c r="C1744" s="48" t="s">
        <v>750</v>
      </c>
      <c r="D1744" s="48" t="s">
        <v>282</v>
      </c>
      <c r="E1744" s="48">
        <v>250</v>
      </c>
      <c r="F1744" s="68">
        <v>220</v>
      </c>
      <c r="G1744" s="84"/>
    </row>
    <row r="1745" spans="1:7" ht="15.75">
      <c r="A1745" s="113" t="s">
        <v>786</v>
      </c>
      <c r="B1745" s="44" t="s">
        <v>749</v>
      </c>
      <c r="C1745" s="48" t="s">
        <v>750</v>
      </c>
      <c r="D1745" s="48" t="s">
        <v>332</v>
      </c>
      <c r="E1745" s="48">
        <v>160</v>
      </c>
      <c r="F1745" s="68">
        <v>40</v>
      </c>
      <c r="G1745" s="84"/>
    </row>
    <row r="1746" spans="1:7" ht="15.75">
      <c r="A1746" s="113" t="s">
        <v>786</v>
      </c>
      <c r="B1746" s="44" t="s">
        <v>749</v>
      </c>
      <c r="C1746" s="48" t="s">
        <v>750</v>
      </c>
      <c r="D1746" s="48">
        <v>33</v>
      </c>
      <c r="E1746" s="48">
        <v>400</v>
      </c>
      <c r="F1746" s="68">
        <v>350</v>
      </c>
      <c r="G1746" s="84"/>
    </row>
    <row r="1747" spans="1:7" ht="15.75">
      <c r="A1747" s="114" t="s">
        <v>787</v>
      </c>
      <c r="B1747" s="74" t="s">
        <v>788</v>
      </c>
      <c r="C1747" s="78" t="s">
        <v>789</v>
      </c>
      <c r="D1747" s="78">
        <v>1</v>
      </c>
      <c r="E1747" s="78">
        <v>630</v>
      </c>
      <c r="F1747" s="75">
        <v>223.65</v>
      </c>
      <c r="G1747" s="84"/>
    </row>
    <row r="1748" spans="1:7" ht="15.75">
      <c r="A1748" s="114" t="s">
        <v>787</v>
      </c>
      <c r="B1748" s="74" t="s">
        <v>788</v>
      </c>
      <c r="C1748" s="78" t="s">
        <v>789</v>
      </c>
      <c r="D1748" s="78">
        <v>2</v>
      </c>
      <c r="E1748" s="78">
        <v>250</v>
      </c>
      <c r="F1748" s="75">
        <v>201</v>
      </c>
      <c r="G1748" s="84"/>
    </row>
    <row r="1749" spans="1:7" ht="15.75">
      <c r="A1749" s="114" t="s">
        <v>790</v>
      </c>
      <c r="B1749" s="74" t="s">
        <v>788</v>
      </c>
      <c r="C1749" s="78" t="s">
        <v>789</v>
      </c>
      <c r="D1749" s="78">
        <v>3</v>
      </c>
      <c r="E1749" s="78">
        <v>250</v>
      </c>
      <c r="F1749" s="75">
        <v>163.41991341991343</v>
      </c>
      <c r="G1749" s="84"/>
    </row>
    <row r="1750" spans="1:7" ht="15.75">
      <c r="A1750" s="114" t="s">
        <v>790</v>
      </c>
      <c r="B1750" s="74" t="s">
        <v>788</v>
      </c>
      <c r="C1750" s="78" t="s">
        <v>789</v>
      </c>
      <c r="D1750" s="78">
        <v>4</v>
      </c>
      <c r="E1750" s="78">
        <v>250</v>
      </c>
      <c r="F1750" s="75">
        <v>227</v>
      </c>
      <c r="G1750" s="84"/>
    </row>
    <row r="1751" spans="1:7" ht="15.75">
      <c r="A1751" s="114" t="s">
        <v>787</v>
      </c>
      <c r="B1751" s="74" t="s">
        <v>788</v>
      </c>
      <c r="C1751" s="78" t="s">
        <v>789</v>
      </c>
      <c r="D1751" s="78">
        <v>8</v>
      </c>
      <c r="E1751" s="78">
        <v>160</v>
      </c>
      <c r="F1751" s="75">
        <v>98</v>
      </c>
      <c r="G1751" s="84"/>
    </row>
    <row r="1752" spans="1:7" ht="15.75">
      <c r="A1752" s="114" t="s">
        <v>787</v>
      </c>
      <c r="B1752" s="74" t="s">
        <v>788</v>
      </c>
      <c r="C1752" s="78" t="s">
        <v>789</v>
      </c>
      <c r="D1752" s="78" t="s">
        <v>791</v>
      </c>
      <c r="E1752" s="78">
        <v>160</v>
      </c>
      <c r="F1752" s="75">
        <v>113.48837209302326</v>
      </c>
      <c r="G1752" s="84"/>
    </row>
    <row r="1753" spans="1:7" ht="15.75">
      <c r="A1753" s="114" t="s">
        <v>792</v>
      </c>
      <c r="B1753" s="74" t="s">
        <v>788</v>
      </c>
      <c r="C1753" s="78" t="s">
        <v>789</v>
      </c>
      <c r="D1753" s="78">
        <v>177</v>
      </c>
      <c r="E1753" s="78">
        <v>160</v>
      </c>
      <c r="F1753" s="75">
        <v>139</v>
      </c>
      <c r="G1753" s="84"/>
    </row>
    <row r="1754" spans="1:7" ht="15.75">
      <c r="A1754" s="114" t="s">
        <v>792</v>
      </c>
      <c r="B1754" s="74" t="s">
        <v>788</v>
      </c>
      <c r="C1754" s="78" t="s">
        <v>789</v>
      </c>
      <c r="D1754" s="78">
        <v>178</v>
      </c>
      <c r="E1754" s="78">
        <v>250</v>
      </c>
      <c r="F1754" s="75">
        <v>130.81395348837208</v>
      </c>
      <c r="G1754" s="84"/>
    </row>
    <row r="1755" spans="1:7" ht="15.75">
      <c r="A1755" s="114" t="s">
        <v>792</v>
      </c>
      <c r="B1755" s="74" t="s">
        <v>788</v>
      </c>
      <c r="C1755" s="78" t="s">
        <v>789</v>
      </c>
      <c r="D1755" s="78">
        <v>181</v>
      </c>
      <c r="E1755" s="78">
        <v>160</v>
      </c>
      <c r="F1755" s="75">
        <v>135.75757575757575</v>
      </c>
      <c r="G1755" s="84"/>
    </row>
    <row r="1756" spans="1:7" ht="15.75">
      <c r="A1756" s="114" t="s">
        <v>792</v>
      </c>
      <c r="B1756" s="74" t="s">
        <v>788</v>
      </c>
      <c r="C1756" s="78" t="s">
        <v>789</v>
      </c>
      <c r="D1756" s="78">
        <v>182</v>
      </c>
      <c r="E1756" s="78">
        <v>100</v>
      </c>
      <c r="F1756" s="75">
        <v>82.638888888888886</v>
      </c>
      <c r="G1756" s="84"/>
    </row>
    <row r="1757" spans="1:7" ht="15.75">
      <c r="A1757" s="114" t="s">
        <v>792</v>
      </c>
      <c r="B1757" s="74" t="s">
        <v>788</v>
      </c>
      <c r="C1757" s="78" t="s">
        <v>789</v>
      </c>
      <c r="D1757" s="78">
        <v>184</v>
      </c>
      <c r="E1757" s="78">
        <v>250</v>
      </c>
      <c r="F1757" s="75">
        <v>145.60439560439559</v>
      </c>
      <c r="G1757" s="84"/>
    </row>
    <row r="1758" spans="1:7" ht="15.75">
      <c r="A1758" s="114" t="s">
        <v>792</v>
      </c>
      <c r="B1758" s="74" t="s">
        <v>788</v>
      </c>
      <c r="C1758" s="78" t="s">
        <v>789</v>
      </c>
      <c r="D1758" s="78">
        <v>186</v>
      </c>
      <c r="E1758" s="78">
        <v>160</v>
      </c>
      <c r="F1758" s="75">
        <v>126.5934065934066</v>
      </c>
      <c r="G1758" s="84"/>
    </row>
    <row r="1759" spans="1:7" ht="15.75">
      <c r="A1759" s="114" t="s">
        <v>792</v>
      </c>
      <c r="B1759" s="74" t="s">
        <v>788</v>
      </c>
      <c r="C1759" s="78" t="s">
        <v>789</v>
      </c>
      <c r="D1759" s="78">
        <v>188</v>
      </c>
      <c r="E1759" s="78">
        <v>250</v>
      </c>
      <c r="F1759" s="75">
        <v>214.24319727891157</v>
      </c>
      <c r="G1759" s="84"/>
    </row>
    <row r="1760" spans="1:7" ht="15.75">
      <c r="A1760" s="114" t="s">
        <v>792</v>
      </c>
      <c r="B1760" s="74" t="s">
        <v>788</v>
      </c>
      <c r="C1760" s="78" t="s">
        <v>789</v>
      </c>
      <c r="D1760" s="78">
        <v>189</v>
      </c>
      <c r="E1760" s="78">
        <v>160</v>
      </c>
      <c r="F1760" s="75">
        <v>156.16</v>
      </c>
      <c r="G1760" s="84"/>
    </row>
    <row r="1761" spans="1:7" ht="15.75">
      <c r="A1761" s="114" t="s">
        <v>792</v>
      </c>
      <c r="B1761" s="74" t="s">
        <v>788</v>
      </c>
      <c r="C1761" s="78" t="s">
        <v>789</v>
      </c>
      <c r="D1761" s="78">
        <v>191</v>
      </c>
      <c r="E1761" s="78">
        <v>160</v>
      </c>
      <c r="F1761" s="75">
        <v>148.64000000000001</v>
      </c>
      <c r="G1761" s="84"/>
    </row>
    <row r="1762" spans="1:7" ht="15.75">
      <c r="A1762" s="114" t="s">
        <v>793</v>
      </c>
      <c r="B1762" s="74" t="s">
        <v>788</v>
      </c>
      <c r="C1762" s="78" t="s">
        <v>789</v>
      </c>
      <c r="D1762" s="78">
        <v>199</v>
      </c>
      <c r="E1762" s="78">
        <v>250</v>
      </c>
      <c r="F1762" s="75">
        <v>206</v>
      </c>
      <c r="G1762" s="84"/>
    </row>
    <row r="1763" spans="1:7" ht="15.75">
      <c r="A1763" s="114" t="s">
        <v>794</v>
      </c>
      <c r="B1763" s="74" t="s">
        <v>788</v>
      </c>
      <c r="C1763" s="78" t="s">
        <v>789</v>
      </c>
      <c r="D1763" s="78">
        <v>200</v>
      </c>
      <c r="E1763" s="78">
        <v>250</v>
      </c>
      <c r="F1763" s="75">
        <v>57</v>
      </c>
      <c r="G1763" s="84"/>
    </row>
    <row r="1764" spans="1:7" ht="15.75">
      <c r="A1764" s="114" t="s">
        <v>794</v>
      </c>
      <c r="B1764" s="74" t="s">
        <v>788</v>
      </c>
      <c r="C1764" s="78" t="s">
        <v>789</v>
      </c>
      <c r="D1764" s="78">
        <v>201</v>
      </c>
      <c r="E1764" s="78">
        <v>250</v>
      </c>
      <c r="F1764" s="75">
        <v>194</v>
      </c>
      <c r="G1764" s="84"/>
    </row>
    <row r="1765" spans="1:7" ht="15.75">
      <c r="A1765" s="114" t="s">
        <v>794</v>
      </c>
      <c r="B1765" s="74" t="s">
        <v>788</v>
      </c>
      <c r="C1765" s="78" t="s">
        <v>789</v>
      </c>
      <c r="D1765" s="78" t="s">
        <v>795</v>
      </c>
      <c r="E1765" s="78">
        <v>160</v>
      </c>
      <c r="F1765" s="75">
        <v>158.04986149584488</v>
      </c>
      <c r="G1765" s="84"/>
    </row>
    <row r="1766" spans="1:7" ht="15.75">
      <c r="A1766" s="114" t="s">
        <v>794</v>
      </c>
      <c r="B1766" s="74" t="s">
        <v>788</v>
      </c>
      <c r="C1766" s="78" t="s">
        <v>789</v>
      </c>
      <c r="D1766" s="78">
        <v>204</v>
      </c>
      <c r="E1766" s="78">
        <v>100</v>
      </c>
      <c r="F1766" s="75">
        <v>92.9</v>
      </c>
      <c r="G1766" s="84"/>
    </row>
    <row r="1767" spans="1:7" ht="15.75">
      <c r="A1767" s="114" t="s">
        <v>794</v>
      </c>
      <c r="B1767" s="74" t="s">
        <v>788</v>
      </c>
      <c r="C1767" s="78" t="s">
        <v>789</v>
      </c>
      <c r="D1767" s="78" t="s">
        <v>796</v>
      </c>
      <c r="E1767" s="78">
        <v>63</v>
      </c>
      <c r="F1767" s="75">
        <v>43.658999999999999</v>
      </c>
      <c r="G1767" s="84"/>
    </row>
    <row r="1768" spans="1:7" ht="15.75">
      <c r="A1768" s="114" t="s">
        <v>794</v>
      </c>
      <c r="B1768" s="74" t="s">
        <v>788</v>
      </c>
      <c r="C1768" s="78" t="s">
        <v>789</v>
      </c>
      <c r="D1768" s="78">
        <v>206</v>
      </c>
      <c r="E1768" s="78">
        <v>100</v>
      </c>
      <c r="F1768" s="75">
        <v>84</v>
      </c>
      <c r="G1768" s="84"/>
    </row>
    <row r="1769" spans="1:7" ht="15.75">
      <c r="A1769" s="114" t="s">
        <v>794</v>
      </c>
      <c r="B1769" s="74" t="s">
        <v>788</v>
      </c>
      <c r="C1769" s="78" t="s">
        <v>789</v>
      </c>
      <c r="D1769" s="78">
        <v>207</v>
      </c>
      <c r="E1769" s="78">
        <v>63</v>
      </c>
      <c r="F1769" s="75">
        <v>55.062000000000005</v>
      </c>
      <c r="G1769" s="84"/>
    </row>
    <row r="1770" spans="1:7" ht="15.75">
      <c r="A1770" s="114" t="s">
        <v>794</v>
      </c>
      <c r="B1770" s="74" t="s">
        <v>788</v>
      </c>
      <c r="C1770" s="78" t="s">
        <v>789</v>
      </c>
      <c r="D1770" s="78" t="s">
        <v>797</v>
      </c>
      <c r="E1770" s="78">
        <v>400</v>
      </c>
      <c r="F1770" s="75">
        <v>371.6</v>
      </c>
      <c r="G1770" s="84"/>
    </row>
    <row r="1771" spans="1:7" ht="15.75">
      <c r="A1771" s="114" t="s">
        <v>794</v>
      </c>
      <c r="B1771" s="74" t="s">
        <v>788</v>
      </c>
      <c r="C1771" s="78" t="s">
        <v>789</v>
      </c>
      <c r="D1771" s="78">
        <v>212</v>
      </c>
      <c r="E1771" s="78">
        <v>100</v>
      </c>
      <c r="F1771" s="75">
        <v>96.3</v>
      </c>
      <c r="G1771" s="84"/>
    </row>
    <row r="1772" spans="1:7" ht="15.75">
      <c r="A1772" s="114" t="s">
        <v>794</v>
      </c>
      <c r="B1772" s="74" t="s">
        <v>788</v>
      </c>
      <c r="C1772" s="78" t="s">
        <v>789</v>
      </c>
      <c r="D1772" s="78" t="s">
        <v>798</v>
      </c>
      <c r="E1772" s="78">
        <v>63</v>
      </c>
      <c r="F1772" s="75">
        <v>57.456000000000003</v>
      </c>
      <c r="G1772" s="84"/>
    </row>
    <row r="1773" spans="1:7" ht="15.75">
      <c r="A1773" s="114" t="s">
        <v>794</v>
      </c>
      <c r="B1773" s="74" t="s">
        <v>788</v>
      </c>
      <c r="C1773" s="78" t="s">
        <v>789</v>
      </c>
      <c r="D1773" s="78" t="s">
        <v>799</v>
      </c>
      <c r="E1773" s="78">
        <v>63</v>
      </c>
      <c r="F1773" s="75">
        <v>55.692000000000007</v>
      </c>
      <c r="G1773" s="84"/>
    </row>
    <row r="1774" spans="1:7" ht="15.75">
      <c r="A1774" s="114" t="s">
        <v>794</v>
      </c>
      <c r="B1774" s="74" t="s">
        <v>788</v>
      </c>
      <c r="C1774" s="78" t="s">
        <v>789</v>
      </c>
      <c r="D1774" s="78" t="s">
        <v>800</v>
      </c>
      <c r="E1774" s="78">
        <v>25</v>
      </c>
      <c r="F1774" s="75">
        <v>22.7</v>
      </c>
      <c r="G1774" s="84"/>
    </row>
    <row r="1775" spans="1:7" ht="15.75">
      <c r="A1775" s="114" t="s">
        <v>794</v>
      </c>
      <c r="B1775" s="74" t="s">
        <v>788</v>
      </c>
      <c r="C1775" s="78" t="s">
        <v>789</v>
      </c>
      <c r="D1775" s="78">
        <v>197</v>
      </c>
      <c r="E1775" s="78">
        <v>160</v>
      </c>
      <c r="F1775" s="75">
        <v>135</v>
      </c>
      <c r="G1775" s="84"/>
    </row>
    <row r="1776" spans="1:7" ht="15.75">
      <c r="A1776" s="114" t="s">
        <v>794</v>
      </c>
      <c r="B1776" s="74" t="s">
        <v>788</v>
      </c>
      <c r="C1776" s="78" t="s">
        <v>789</v>
      </c>
      <c r="D1776" s="78" t="s">
        <v>801</v>
      </c>
      <c r="E1776" s="78">
        <v>63</v>
      </c>
      <c r="F1776" s="75">
        <v>58.527000000000001</v>
      </c>
      <c r="G1776" s="84"/>
    </row>
    <row r="1777" spans="1:7" ht="15.75">
      <c r="A1777" s="114" t="s">
        <v>794</v>
      </c>
      <c r="B1777" s="74" t="s">
        <v>788</v>
      </c>
      <c r="C1777" s="78" t="s">
        <v>789</v>
      </c>
      <c r="D1777" s="78">
        <v>209</v>
      </c>
      <c r="E1777" s="78">
        <v>63</v>
      </c>
      <c r="F1777" s="75">
        <v>57.081818181818186</v>
      </c>
      <c r="G1777" s="84"/>
    </row>
    <row r="1778" spans="1:7" ht="15.75">
      <c r="A1778" s="114" t="s">
        <v>802</v>
      </c>
      <c r="B1778" s="74" t="s">
        <v>788</v>
      </c>
      <c r="C1778" s="78" t="s">
        <v>789</v>
      </c>
      <c r="D1778" s="78">
        <v>210</v>
      </c>
      <c r="E1778" s="78">
        <v>160</v>
      </c>
      <c r="F1778" s="75">
        <v>125</v>
      </c>
      <c r="G1778" s="84"/>
    </row>
    <row r="1779" spans="1:7" ht="15.75">
      <c r="A1779" s="114" t="s">
        <v>794</v>
      </c>
      <c r="B1779" s="74" t="s">
        <v>788</v>
      </c>
      <c r="C1779" s="78" t="s">
        <v>789</v>
      </c>
      <c r="D1779" s="78">
        <v>211</v>
      </c>
      <c r="E1779" s="78">
        <v>100</v>
      </c>
      <c r="F1779" s="75">
        <v>89.4</v>
      </c>
      <c r="G1779" s="84"/>
    </row>
    <row r="1780" spans="1:7" ht="15.75">
      <c r="A1780" s="114" t="s">
        <v>803</v>
      </c>
      <c r="B1780" s="74" t="s">
        <v>788</v>
      </c>
      <c r="C1780" s="78" t="s">
        <v>789</v>
      </c>
      <c r="D1780" s="78" t="s">
        <v>804</v>
      </c>
      <c r="E1780" s="78">
        <v>40</v>
      </c>
      <c r="F1780" s="75">
        <v>36</v>
      </c>
      <c r="G1780" s="84"/>
    </row>
    <row r="1781" spans="1:7" ht="15.75">
      <c r="A1781" s="114" t="s">
        <v>803</v>
      </c>
      <c r="B1781" s="74" t="s">
        <v>788</v>
      </c>
      <c r="C1781" s="78" t="s">
        <v>789</v>
      </c>
      <c r="D1781" s="78">
        <v>112</v>
      </c>
      <c r="E1781" s="78">
        <v>160</v>
      </c>
      <c r="F1781" s="75">
        <v>105</v>
      </c>
      <c r="G1781" s="84"/>
    </row>
    <row r="1782" spans="1:7" ht="15.75">
      <c r="A1782" s="114" t="s">
        <v>803</v>
      </c>
      <c r="B1782" s="74" t="s">
        <v>788</v>
      </c>
      <c r="C1782" s="78" t="s">
        <v>789</v>
      </c>
      <c r="D1782" s="78" t="s">
        <v>805</v>
      </c>
      <c r="E1782" s="78">
        <v>400</v>
      </c>
      <c r="F1782" s="75">
        <v>364</v>
      </c>
      <c r="G1782" s="84"/>
    </row>
    <row r="1783" spans="1:7" ht="15.75">
      <c r="A1783" s="114" t="s">
        <v>803</v>
      </c>
      <c r="B1783" s="74" t="s">
        <v>788</v>
      </c>
      <c r="C1783" s="78" t="s">
        <v>789</v>
      </c>
      <c r="D1783" s="78">
        <v>115</v>
      </c>
      <c r="E1783" s="78">
        <v>250</v>
      </c>
      <c r="F1783" s="75">
        <v>125</v>
      </c>
      <c r="G1783" s="84"/>
    </row>
    <row r="1784" spans="1:7" ht="15.75">
      <c r="A1784" s="114" t="s">
        <v>803</v>
      </c>
      <c r="B1784" s="74" t="s">
        <v>788</v>
      </c>
      <c r="C1784" s="78" t="s">
        <v>789</v>
      </c>
      <c r="D1784" s="78" t="s">
        <v>806</v>
      </c>
      <c r="E1784" s="78">
        <v>250</v>
      </c>
      <c r="F1784" s="75">
        <v>204.25</v>
      </c>
      <c r="G1784" s="84"/>
    </row>
    <row r="1785" spans="1:7" ht="15.75">
      <c r="A1785" s="114" t="s">
        <v>803</v>
      </c>
      <c r="B1785" s="74" t="s">
        <v>788</v>
      </c>
      <c r="C1785" s="78" t="s">
        <v>789</v>
      </c>
      <c r="D1785" s="78" t="s">
        <v>807</v>
      </c>
      <c r="E1785" s="78">
        <v>160</v>
      </c>
      <c r="F1785" s="75">
        <v>135</v>
      </c>
      <c r="G1785" s="84"/>
    </row>
    <row r="1786" spans="1:7" ht="15.75">
      <c r="A1786" s="114" t="s">
        <v>803</v>
      </c>
      <c r="B1786" s="74" t="s">
        <v>788</v>
      </c>
      <c r="C1786" s="78" t="s">
        <v>789</v>
      </c>
      <c r="D1786" s="78">
        <v>118</v>
      </c>
      <c r="E1786" s="78">
        <v>250</v>
      </c>
      <c r="F1786" s="75">
        <v>168</v>
      </c>
      <c r="G1786" s="84"/>
    </row>
    <row r="1787" spans="1:7" ht="15.75">
      <c r="A1787" s="114" t="s">
        <v>803</v>
      </c>
      <c r="B1787" s="74" t="s">
        <v>788</v>
      </c>
      <c r="C1787" s="78" t="s">
        <v>789</v>
      </c>
      <c r="D1787" s="78" t="s">
        <v>808</v>
      </c>
      <c r="E1787" s="78">
        <v>63</v>
      </c>
      <c r="F1787" s="75">
        <v>55</v>
      </c>
      <c r="G1787" s="84"/>
    </row>
    <row r="1788" spans="1:7" ht="15.75">
      <c r="A1788" s="114" t="s">
        <v>803</v>
      </c>
      <c r="B1788" s="74" t="s">
        <v>788</v>
      </c>
      <c r="C1788" s="78" t="s">
        <v>789</v>
      </c>
      <c r="D1788" s="78">
        <v>120</v>
      </c>
      <c r="E1788" s="78">
        <v>63</v>
      </c>
      <c r="F1788" s="75">
        <v>48</v>
      </c>
      <c r="G1788" s="84"/>
    </row>
    <row r="1789" spans="1:7" ht="15.75">
      <c r="A1789" s="114" t="s">
        <v>803</v>
      </c>
      <c r="B1789" s="74" t="s">
        <v>788</v>
      </c>
      <c r="C1789" s="78" t="s">
        <v>789</v>
      </c>
      <c r="D1789" s="78" t="s">
        <v>809</v>
      </c>
      <c r="E1789" s="78">
        <v>250</v>
      </c>
      <c r="F1789" s="75">
        <v>203</v>
      </c>
      <c r="G1789" s="84"/>
    </row>
    <row r="1790" spans="1:7" ht="15.75">
      <c r="A1790" s="114" t="s">
        <v>803</v>
      </c>
      <c r="B1790" s="74" t="s">
        <v>788</v>
      </c>
      <c r="C1790" s="78" t="s">
        <v>789</v>
      </c>
      <c r="D1790" s="78" t="s">
        <v>810</v>
      </c>
      <c r="E1790" s="78">
        <v>250</v>
      </c>
      <c r="F1790" s="75">
        <v>221.75</v>
      </c>
      <c r="G1790" s="84"/>
    </row>
    <row r="1791" spans="1:7" ht="15.75">
      <c r="A1791" s="114" t="s">
        <v>803</v>
      </c>
      <c r="B1791" s="74" t="s">
        <v>788</v>
      </c>
      <c r="C1791" s="78" t="s">
        <v>789</v>
      </c>
      <c r="D1791" s="78" t="s">
        <v>811</v>
      </c>
      <c r="E1791" s="78">
        <v>400</v>
      </c>
      <c r="F1791" s="75">
        <v>398.4</v>
      </c>
      <c r="G1791" s="84"/>
    </row>
    <row r="1792" spans="1:7" ht="15.75">
      <c r="A1792" s="114" t="s">
        <v>803</v>
      </c>
      <c r="B1792" s="74" t="s">
        <v>788</v>
      </c>
      <c r="C1792" s="78" t="s">
        <v>789</v>
      </c>
      <c r="D1792" s="78" t="s">
        <v>812</v>
      </c>
      <c r="E1792" s="78">
        <v>630</v>
      </c>
      <c r="F1792" s="75">
        <v>514.71</v>
      </c>
      <c r="G1792" s="84"/>
    </row>
    <row r="1793" spans="1:7" ht="15.75">
      <c r="A1793" s="114" t="s">
        <v>803</v>
      </c>
      <c r="B1793" s="74" t="s">
        <v>788</v>
      </c>
      <c r="C1793" s="78" t="s">
        <v>789</v>
      </c>
      <c r="D1793" s="78" t="s">
        <v>813</v>
      </c>
      <c r="E1793" s="78">
        <v>40</v>
      </c>
      <c r="F1793" s="75">
        <v>21.76</v>
      </c>
      <c r="G1793" s="84"/>
    </row>
    <row r="1794" spans="1:7" ht="15.75">
      <c r="A1794" s="114" t="s">
        <v>803</v>
      </c>
      <c r="B1794" s="74" t="s">
        <v>788</v>
      </c>
      <c r="C1794" s="78" t="s">
        <v>789</v>
      </c>
      <c r="D1794" s="78" t="s">
        <v>814</v>
      </c>
      <c r="E1794" s="78">
        <v>400</v>
      </c>
      <c r="F1794" s="75">
        <v>325.54112554112555</v>
      </c>
      <c r="G1794" s="84"/>
    </row>
    <row r="1795" spans="1:7" ht="15.75">
      <c r="A1795" s="114" t="s">
        <v>803</v>
      </c>
      <c r="B1795" s="74" t="s">
        <v>788</v>
      </c>
      <c r="C1795" s="78" t="s">
        <v>789</v>
      </c>
      <c r="D1795" s="78" t="s">
        <v>815</v>
      </c>
      <c r="E1795" s="78">
        <v>400</v>
      </c>
      <c r="F1795" s="75">
        <v>368.0886426592798</v>
      </c>
      <c r="G1795" s="84"/>
    </row>
    <row r="1796" spans="1:7" ht="15.75">
      <c r="A1796" s="114" t="s">
        <v>803</v>
      </c>
      <c r="B1796" s="74" t="s">
        <v>788</v>
      </c>
      <c r="C1796" s="78" t="s">
        <v>789</v>
      </c>
      <c r="D1796" s="78" t="s">
        <v>816</v>
      </c>
      <c r="E1796" s="78" t="s">
        <v>817</v>
      </c>
      <c r="F1796" s="75">
        <v>270</v>
      </c>
      <c r="G1796" s="84"/>
    </row>
    <row r="1797" spans="1:7" ht="15.75">
      <c r="A1797" s="114" t="s">
        <v>803</v>
      </c>
      <c r="B1797" s="74" t="s">
        <v>788</v>
      </c>
      <c r="C1797" s="78" t="s">
        <v>789</v>
      </c>
      <c r="D1797" s="78" t="s">
        <v>818</v>
      </c>
      <c r="E1797" s="78">
        <v>1000</v>
      </c>
      <c r="F1797" s="75">
        <v>856</v>
      </c>
      <c r="G1797" s="84"/>
    </row>
    <row r="1798" spans="1:7" ht="15.75">
      <c r="A1798" s="114" t="s">
        <v>803</v>
      </c>
      <c r="B1798" s="74" t="s">
        <v>788</v>
      </c>
      <c r="C1798" s="78" t="s">
        <v>789</v>
      </c>
      <c r="D1798" s="78" t="s">
        <v>819</v>
      </c>
      <c r="E1798" s="78">
        <v>1000</v>
      </c>
      <c r="F1798" s="75">
        <v>875</v>
      </c>
      <c r="G1798" s="84"/>
    </row>
    <row r="1799" spans="1:7" ht="15.75">
      <c r="A1799" s="114" t="s">
        <v>803</v>
      </c>
      <c r="B1799" s="74" t="s">
        <v>788</v>
      </c>
      <c r="C1799" s="78" t="s">
        <v>789</v>
      </c>
      <c r="D1799" s="78" t="s">
        <v>820</v>
      </c>
      <c r="E1799" s="78">
        <v>400</v>
      </c>
      <c r="F1799" s="75">
        <v>276</v>
      </c>
      <c r="G1799" s="84"/>
    </row>
    <row r="1800" spans="1:7" ht="15.75">
      <c r="A1800" s="114" t="s">
        <v>803</v>
      </c>
      <c r="B1800" s="74" t="s">
        <v>788</v>
      </c>
      <c r="C1800" s="78" t="s">
        <v>789</v>
      </c>
      <c r="D1800" s="78" t="s">
        <v>821</v>
      </c>
      <c r="E1800" s="78">
        <v>100</v>
      </c>
      <c r="F1800" s="75">
        <v>80.5</v>
      </c>
      <c r="G1800" s="84"/>
    </row>
    <row r="1801" spans="1:7" ht="15.75">
      <c r="A1801" s="114" t="s">
        <v>803</v>
      </c>
      <c r="B1801" s="74" t="s">
        <v>788</v>
      </c>
      <c r="C1801" s="78" t="s">
        <v>789</v>
      </c>
      <c r="D1801" s="78" t="s">
        <v>822</v>
      </c>
      <c r="E1801" s="78">
        <v>100</v>
      </c>
      <c r="F1801" s="75">
        <v>91.8</v>
      </c>
      <c r="G1801" s="84"/>
    </row>
    <row r="1802" spans="1:7" ht="15.75">
      <c r="A1802" s="114" t="s">
        <v>803</v>
      </c>
      <c r="B1802" s="74" t="s">
        <v>788</v>
      </c>
      <c r="C1802" s="78" t="s">
        <v>789</v>
      </c>
      <c r="D1802" s="78" t="s">
        <v>823</v>
      </c>
      <c r="E1802" s="78">
        <v>100</v>
      </c>
      <c r="F1802" s="75">
        <v>84</v>
      </c>
      <c r="G1802" s="84"/>
    </row>
    <row r="1803" spans="1:7" ht="15.75">
      <c r="A1803" s="114" t="s">
        <v>803</v>
      </c>
      <c r="B1803" s="74" t="s">
        <v>788</v>
      </c>
      <c r="C1803" s="78" t="s">
        <v>789</v>
      </c>
      <c r="D1803" s="78">
        <v>137</v>
      </c>
      <c r="E1803" s="78">
        <v>63</v>
      </c>
      <c r="F1803" s="75">
        <v>42.713999999999999</v>
      </c>
      <c r="G1803" s="84"/>
    </row>
    <row r="1804" spans="1:7" ht="15.75">
      <c r="A1804" s="114" t="s">
        <v>803</v>
      </c>
      <c r="B1804" s="74" t="s">
        <v>788</v>
      </c>
      <c r="C1804" s="78" t="s">
        <v>789</v>
      </c>
      <c r="D1804" s="78">
        <v>142</v>
      </c>
      <c r="E1804" s="78">
        <v>250</v>
      </c>
      <c r="F1804" s="75">
        <v>90</v>
      </c>
      <c r="G1804" s="84"/>
    </row>
    <row r="1805" spans="1:7" ht="15.75">
      <c r="A1805" s="114" t="s">
        <v>803</v>
      </c>
      <c r="B1805" s="74" t="s">
        <v>788</v>
      </c>
      <c r="C1805" s="78" t="s">
        <v>789</v>
      </c>
      <c r="D1805" s="78" t="s">
        <v>824</v>
      </c>
      <c r="E1805" s="78">
        <v>160</v>
      </c>
      <c r="F1805" s="75">
        <v>141.12</v>
      </c>
      <c r="G1805" s="84"/>
    </row>
    <row r="1806" spans="1:7" ht="15.75">
      <c r="A1806" s="114" t="s">
        <v>803</v>
      </c>
      <c r="B1806" s="74" t="s">
        <v>788</v>
      </c>
      <c r="C1806" s="78" t="s">
        <v>789</v>
      </c>
      <c r="D1806" s="78" t="s">
        <v>825</v>
      </c>
      <c r="E1806" s="78">
        <v>250</v>
      </c>
      <c r="F1806" s="75">
        <v>225.75</v>
      </c>
      <c r="G1806" s="84"/>
    </row>
    <row r="1807" spans="1:7" ht="15.75">
      <c r="A1807" s="114" t="s">
        <v>803</v>
      </c>
      <c r="B1807" s="74" t="s">
        <v>788</v>
      </c>
      <c r="C1807" s="78" t="s">
        <v>789</v>
      </c>
      <c r="D1807" s="78" t="s">
        <v>826</v>
      </c>
      <c r="E1807" s="78">
        <v>160</v>
      </c>
      <c r="F1807" s="75">
        <v>118.4</v>
      </c>
      <c r="G1807" s="84"/>
    </row>
    <row r="1808" spans="1:7" ht="15.75">
      <c r="A1808" s="114" t="s">
        <v>803</v>
      </c>
      <c r="B1808" s="74" t="s">
        <v>788</v>
      </c>
      <c r="C1808" s="78" t="s">
        <v>789</v>
      </c>
      <c r="D1808" s="78" t="s">
        <v>827</v>
      </c>
      <c r="E1808" s="78">
        <v>160</v>
      </c>
      <c r="F1808" s="75">
        <v>112</v>
      </c>
      <c r="G1808" s="84"/>
    </row>
    <row r="1809" spans="1:7" ht="15.75">
      <c r="A1809" s="114" t="s">
        <v>803</v>
      </c>
      <c r="B1809" s="74" t="s">
        <v>788</v>
      </c>
      <c r="C1809" s="78" t="s">
        <v>789</v>
      </c>
      <c r="D1809" s="78" t="s">
        <v>828</v>
      </c>
      <c r="E1809" s="78">
        <v>250</v>
      </c>
      <c r="F1809" s="75">
        <v>198.75</v>
      </c>
      <c r="G1809" s="84"/>
    </row>
    <row r="1810" spans="1:7" ht="15.75">
      <c r="A1810" s="114" t="s">
        <v>803</v>
      </c>
      <c r="B1810" s="74" t="s">
        <v>788</v>
      </c>
      <c r="C1810" s="78" t="s">
        <v>789</v>
      </c>
      <c r="D1810" s="78" t="s">
        <v>829</v>
      </c>
      <c r="E1810" s="78">
        <v>63</v>
      </c>
      <c r="F1810" s="75">
        <v>55</v>
      </c>
      <c r="G1810" s="84"/>
    </row>
    <row r="1811" spans="1:7" ht="15.75">
      <c r="A1811" s="114" t="s">
        <v>803</v>
      </c>
      <c r="B1811" s="74" t="s">
        <v>788</v>
      </c>
      <c r="C1811" s="78" t="s">
        <v>789</v>
      </c>
      <c r="D1811" s="78" t="s">
        <v>830</v>
      </c>
      <c r="E1811" s="78">
        <v>63</v>
      </c>
      <c r="F1811" s="75">
        <v>55</v>
      </c>
      <c r="G1811" s="84"/>
    </row>
    <row r="1812" spans="1:7" ht="15.75">
      <c r="A1812" s="114" t="s">
        <v>803</v>
      </c>
      <c r="B1812" s="74" t="s">
        <v>788</v>
      </c>
      <c r="C1812" s="78" t="s">
        <v>789</v>
      </c>
      <c r="D1812" s="78" t="s">
        <v>831</v>
      </c>
      <c r="E1812" s="78">
        <v>250</v>
      </c>
      <c r="F1812" s="75">
        <v>180</v>
      </c>
      <c r="G1812" s="84"/>
    </row>
    <row r="1813" spans="1:7" ht="15.75">
      <c r="A1813" s="114" t="s">
        <v>832</v>
      </c>
      <c r="B1813" s="74" t="s">
        <v>788</v>
      </c>
      <c r="C1813" s="78" t="s">
        <v>789</v>
      </c>
      <c r="D1813" s="78">
        <v>136</v>
      </c>
      <c r="E1813" s="78">
        <v>100</v>
      </c>
      <c r="F1813" s="75">
        <v>65</v>
      </c>
      <c r="G1813" s="84"/>
    </row>
    <row r="1814" spans="1:7" ht="15.75">
      <c r="A1814" s="114" t="s">
        <v>832</v>
      </c>
      <c r="B1814" s="74" t="s">
        <v>788</v>
      </c>
      <c r="C1814" s="78" t="s">
        <v>789</v>
      </c>
      <c r="D1814" s="78">
        <v>138</v>
      </c>
      <c r="E1814" s="78">
        <v>63</v>
      </c>
      <c r="F1814" s="75">
        <v>46</v>
      </c>
      <c r="G1814" s="84"/>
    </row>
    <row r="1815" spans="1:7" ht="15.75">
      <c r="A1815" s="114" t="s">
        <v>832</v>
      </c>
      <c r="B1815" s="74" t="s">
        <v>788</v>
      </c>
      <c r="C1815" s="78" t="s">
        <v>789</v>
      </c>
      <c r="D1815" s="78">
        <v>139</v>
      </c>
      <c r="E1815" s="78">
        <v>250</v>
      </c>
      <c r="F1815" s="75">
        <v>127.04000000000002</v>
      </c>
      <c r="G1815" s="84"/>
    </row>
    <row r="1816" spans="1:7" ht="15.75">
      <c r="A1816" s="114" t="s">
        <v>832</v>
      </c>
      <c r="B1816" s="74" t="s">
        <v>788</v>
      </c>
      <c r="C1816" s="78" t="s">
        <v>789</v>
      </c>
      <c r="D1816" s="78">
        <v>140</v>
      </c>
      <c r="E1816" s="78">
        <v>250</v>
      </c>
      <c r="F1816" s="75">
        <v>210</v>
      </c>
      <c r="G1816" s="84"/>
    </row>
    <row r="1817" spans="1:7" ht="15.75">
      <c r="A1817" s="114" t="s">
        <v>832</v>
      </c>
      <c r="B1817" s="74" t="s">
        <v>788</v>
      </c>
      <c r="C1817" s="78" t="s">
        <v>789</v>
      </c>
      <c r="D1817" s="78" t="s">
        <v>833</v>
      </c>
      <c r="E1817" s="78">
        <v>63</v>
      </c>
      <c r="F1817" s="75">
        <v>56.721799307958477</v>
      </c>
      <c r="G1817" s="84"/>
    </row>
    <row r="1818" spans="1:7" ht="15.75">
      <c r="A1818" s="114" t="s">
        <v>832</v>
      </c>
      <c r="B1818" s="74" t="s">
        <v>788</v>
      </c>
      <c r="C1818" s="78" t="s">
        <v>789</v>
      </c>
      <c r="D1818" s="78">
        <v>144</v>
      </c>
      <c r="E1818" s="78">
        <v>160</v>
      </c>
      <c r="F1818" s="75">
        <v>103</v>
      </c>
      <c r="G1818" s="84"/>
    </row>
    <row r="1819" spans="1:7" ht="15.75">
      <c r="A1819" s="114" t="s">
        <v>832</v>
      </c>
      <c r="B1819" s="74" t="s">
        <v>788</v>
      </c>
      <c r="C1819" s="78" t="s">
        <v>789</v>
      </c>
      <c r="D1819" s="78">
        <v>147</v>
      </c>
      <c r="E1819" s="78">
        <v>160</v>
      </c>
      <c r="F1819" s="75">
        <v>85</v>
      </c>
      <c r="G1819" s="84"/>
    </row>
    <row r="1820" spans="1:7" ht="15.75">
      <c r="A1820" s="114" t="s">
        <v>834</v>
      </c>
      <c r="B1820" s="74" t="s">
        <v>788</v>
      </c>
      <c r="C1820" s="78" t="s">
        <v>789</v>
      </c>
      <c r="D1820" s="78" t="s">
        <v>835</v>
      </c>
      <c r="E1820" s="78">
        <v>25</v>
      </c>
      <c r="F1820" s="75">
        <v>22.2</v>
      </c>
      <c r="G1820" s="84"/>
    </row>
    <row r="1821" spans="1:7" ht="15.75">
      <c r="A1821" s="114" t="s">
        <v>834</v>
      </c>
      <c r="B1821" s="74" t="s">
        <v>788</v>
      </c>
      <c r="C1821" s="78" t="s">
        <v>789</v>
      </c>
      <c r="D1821" s="78" t="s">
        <v>836</v>
      </c>
      <c r="E1821" s="78">
        <v>63</v>
      </c>
      <c r="F1821" s="75">
        <v>56.952000000000005</v>
      </c>
      <c r="G1821" s="84"/>
    </row>
    <row r="1822" spans="1:7" ht="15.75">
      <c r="A1822" s="114" t="s">
        <v>834</v>
      </c>
      <c r="B1822" s="74" t="s">
        <v>788</v>
      </c>
      <c r="C1822" s="78" t="s">
        <v>789</v>
      </c>
      <c r="D1822" s="78" t="s">
        <v>837</v>
      </c>
      <c r="E1822" s="78">
        <v>63</v>
      </c>
      <c r="F1822" s="75">
        <v>57.33</v>
      </c>
      <c r="G1822" s="84"/>
    </row>
    <row r="1823" spans="1:7" ht="15.75">
      <c r="A1823" s="114" t="s">
        <v>834</v>
      </c>
      <c r="B1823" s="74" t="s">
        <v>788</v>
      </c>
      <c r="C1823" s="78" t="s">
        <v>789</v>
      </c>
      <c r="D1823" s="78" t="s">
        <v>838</v>
      </c>
      <c r="E1823" s="78">
        <v>100</v>
      </c>
      <c r="F1823" s="75">
        <v>98</v>
      </c>
      <c r="G1823" s="84"/>
    </row>
    <row r="1824" spans="1:7" ht="15.75">
      <c r="A1824" s="114" t="s">
        <v>834</v>
      </c>
      <c r="B1824" s="74" t="s">
        <v>788</v>
      </c>
      <c r="C1824" s="78" t="s">
        <v>789</v>
      </c>
      <c r="D1824" s="78" t="s">
        <v>839</v>
      </c>
      <c r="E1824" s="78">
        <v>63</v>
      </c>
      <c r="F1824" s="75">
        <v>60.353999999999999</v>
      </c>
      <c r="G1824" s="84"/>
    </row>
    <row r="1825" spans="1:7" ht="15.75">
      <c r="A1825" s="114" t="s">
        <v>834</v>
      </c>
      <c r="B1825" s="74" t="s">
        <v>788</v>
      </c>
      <c r="C1825" s="78" t="s">
        <v>789</v>
      </c>
      <c r="D1825" s="78" t="s">
        <v>840</v>
      </c>
      <c r="E1825" s="78">
        <v>25</v>
      </c>
      <c r="F1825" s="75">
        <v>24.7</v>
      </c>
      <c r="G1825" s="84"/>
    </row>
    <row r="1826" spans="1:7" ht="15.75">
      <c r="A1826" s="114" t="s">
        <v>834</v>
      </c>
      <c r="B1826" s="74" t="s">
        <v>788</v>
      </c>
      <c r="C1826" s="78" t="s">
        <v>789</v>
      </c>
      <c r="D1826" s="78" t="s">
        <v>841</v>
      </c>
      <c r="E1826" s="78">
        <v>63</v>
      </c>
      <c r="F1826" s="75">
        <v>62.37</v>
      </c>
      <c r="G1826" s="84"/>
    </row>
    <row r="1827" spans="1:7" ht="15.75">
      <c r="A1827" s="114" t="s">
        <v>834</v>
      </c>
      <c r="B1827" s="74" t="s">
        <v>788</v>
      </c>
      <c r="C1827" s="78" t="s">
        <v>789</v>
      </c>
      <c r="D1827" s="78">
        <v>156</v>
      </c>
      <c r="E1827" s="78">
        <v>100</v>
      </c>
      <c r="F1827" s="75">
        <v>93</v>
      </c>
      <c r="G1827" s="84"/>
    </row>
    <row r="1828" spans="1:7" ht="15.75">
      <c r="A1828" s="114" t="s">
        <v>842</v>
      </c>
      <c r="B1828" s="74" t="s">
        <v>788</v>
      </c>
      <c r="C1828" s="78" t="s">
        <v>789</v>
      </c>
      <c r="D1828" s="78">
        <v>369</v>
      </c>
      <c r="E1828" s="78">
        <v>160</v>
      </c>
      <c r="F1828" s="75">
        <v>86.3</v>
      </c>
      <c r="G1828" s="84"/>
    </row>
    <row r="1829" spans="1:7" ht="15.75">
      <c r="A1829" s="114" t="s">
        <v>842</v>
      </c>
      <c r="B1829" s="74" t="s">
        <v>788</v>
      </c>
      <c r="C1829" s="78" t="s">
        <v>789</v>
      </c>
      <c r="D1829" s="78">
        <v>370</v>
      </c>
      <c r="E1829" s="78">
        <v>100</v>
      </c>
      <c r="F1829" s="75">
        <v>83</v>
      </c>
      <c r="G1829" s="84"/>
    </row>
    <row r="1830" spans="1:7" ht="15.75">
      <c r="A1830" s="114" t="s">
        <v>842</v>
      </c>
      <c r="B1830" s="74" t="s">
        <v>788</v>
      </c>
      <c r="C1830" s="78" t="s">
        <v>789</v>
      </c>
      <c r="D1830" s="78">
        <v>371</v>
      </c>
      <c r="E1830" s="78">
        <v>160</v>
      </c>
      <c r="F1830" s="75">
        <v>138.24</v>
      </c>
      <c r="G1830" s="84"/>
    </row>
    <row r="1831" spans="1:7" ht="15.75">
      <c r="A1831" s="114" t="s">
        <v>842</v>
      </c>
      <c r="B1831" s="74" t="s">
        <v>788</v>
      </c>
      <c r="C1831" s="78" t="s">
        <v>789</v>
      </c>
      <c r="D1831" s="78">
        <v>372</v>
      </c>
      <c r="E1831" s="78">
        <v>250</v>
      </c>
      <c r="F1831" s="75">
        <v>242.31601731601731</v>
      </c>
      <c r="G1831" s="84"/>
    </row>
    <row r="1832" spans="1:7" ht="15.75">
      <c r="A1832" s="114" t="s">
        <v>842</v>
      </c>
      <c r="B1832" s="74" t="s">
        <v>788</v>
      </c>
      <c r="C1832" s="78" t="s">
        <v>789</v>
      </c>
      <c r="D1832" s="78">
        <v>373</v>
      </c>
      <c r="E1832" s="78">
        <v>250</v>
      </c>
      <c r="F1832" s="75">
        <v>225.5</v>
      </c>
      <c r="G1832" s="84"/>
    </row>
    <row r="1833" spans="1:7" ht="15.75">
      <c r="A1833" s="114" t="s">
        <v>842</v>
      </c>
      <c r="B1833" s="74" t="s">
        <v>788</v>
      </c>
      <c r="C1833" s="78" t="s">
        <v>789</v>
      </c>
      <c r="D1833" s="78">
        <v>374</v>
      </c>
      <c r="E1833" s="78">
        <v>160</v>
      </c>
      <c r="F1833" s="75">
        <v>145.46260387811637</v>
      </c>
      <c r="G1833" s="84"/>
    </row>
    <row r="1834" spans="1:7" ht="15.75">
      <c r="A1834" s="114" t="s">
        <v>842</v>
      </c>
      <c r="B1834" s="74" t="s">
        <v>788</v>
      </c>
      <c r="C1834" s="78" t="s">
        <v>789</v>
      </c>
      <c r="D1834" s="78">
        <v>375</v>
      </c>
      <c r="E1834" s="78">
        <v>160</v>
      </c>
      <c r="F1834" s="75">
        <v>147.20000000000002</v>
      </c>
      <c r="G1834" s="84"/>
    </row>
    <row r="1835" spans="1:7" ht="15.75">
      <c r="A1835" s="114" t="s">
        <v>842</v>
      </c>
      <c r="B1835" s="74" t="s">
        <v>788</v>
      </c>
      <c r="C1835" s="78" t="s">
        <v>789</v>
      </c>
      <c r="D1835" s="78">
        <v>376</v>
      </c>
      <c r="E1835" s="78">
        <v>250</v>
      </c>
      <c r="F1835" s="75">
        <v>198</v>
      </c>
      <c r="G1835" s="84"/>
    </row>
    <row r="1836" spans="1:7" ht="15.75">
      <c r="A1836" s="114" t="s">
        <v>843</v>
      </c>
      <c r="B1836" s="74" t="s">
        <v>788</v>
      </c>
      <c r="C1836" s="78" t="s">
        <v>789</v>
      </c>
      <c r="D1836" s="78">
        <v>380</v>
      </c>
      <c r="E1836" s="78">
        <v>100</v>
      </c>
      <c r="F1836" s="75">
        <v>90.5</v>
      </c>
      <c r="G1836" s="84"/>
    </row>
    <row r="1837" spans="1:7" ht="15.75">
      <c r="A1837" s="114" t="s">
        <v>843</v>
      </c>
      <c r="B1837" s="74" t="s">
        <v>788</v>
      </c>
      <c r="C1837" s="78" t="s">
        <v>789</v>
      </c>
      <c r="D1837" s="78">
        <v>382</v>
      </c>
      <c r="E1837" s="78">
        <v>63</v>
      </c>
      <c r="F1837" s="75">
        <v>53</v>
      </c>
      <c r="G1837" s="84"/>
    </row>
    <row r="1838" spans="1:7" ht="15.75">
      <c r="A1838" s="114" t="s">
        <v>843</v>
      </c>
      <c r="B1838" s="74" t="s">
        <v>788</v>
      </c>
      <c r="C1838" s="78" t="s">
        <v>789</v>
      </c>
      <c r="D1838" s="78">
        <v>385</v>
      </c>
      <c r="E1838" s="78">
        <v>40</v>
      </c>
      <c r="F1838" s="75">
        <v>30</v>
      </c>
      <c r="G1838" s="84"/>
    </row>
    <row r="1839" spans="1:7" ht="15.75">
      <c r="A1839" s="114" t="s">
        <v>843</v>
      </c>
      <c r="B1839" s="74" t="s">
        <v>788</v>
      </c>
      <c r="C1839" s="78" t="s">
        <v>789</v>
      </c>
      <c r="D1839" s="78">
        <v>386</v>
      </c>
      <c r="E1839" s="78">
        <v>40</v>
      </c>
      <c r="F1839" s="75">
        <v>35</v>
      </c>
      <c r="G1839" s="84"/>
    </row>
    <row r="1840" spans="1:7" ht="15.75">
      <c r="A1840" s="114" t="s">
        <v>844</v>
      </c>
      <c r="B1840" s="74" t="s">
        <v>788</v>
      </c>
      <c r="C1840" s="78" t="s">
        <v>789</v>
      </c>
      <c r="D1840" s="78">
        <v>388</v>
      </c>
      <c r="E1840" s="78">
        <v>250</v>
      </c>
      <c r="F1840" s="75">
        <v>140</v>
      </c>
      <c r="G1840" s="84"/>
    </row>
    <row r="1841" spans="1:7" ht="15.75">
      <c r="A1841" s="114" t="s">
        <v>844</v>
      </c>
      <c r="B1841" s="74" t="s">
        <v>788</v>
      </c>
      <c r="C1841" s="78" t="s">
        <v>789</v>
      </c>
      <c r="D1841" s="78">
        <v>391</v>
      </c>
      <c r="E1841" s="78">
        <v>100</v>
      </c>
      <c r="F1841" s="75">
        <v>55</v>
      </c>
      <c r="G1841" s="84"/>
    </row>
    <row r="1842" spans="1:7" ht="15.75">
      <c r="A1842" s="114" t="s">
        <v>843</v>
      </c>
      <c r="B1842" s="74" t="s">
        <v>788</v>
      </c>
      <c r="C1842" s="78" t="s">
        <v>789</v>
      </c>
      <c r="D1842" s="78">
        <v>392</v>
      </c>
      <c r="E1842" s="78">
        <v>63</v>
      </c>
      <c r="F1842" s="75">
        <v>61</v>
      </c>
      <c r="G1842" s="84"/>
    </row>
    <row r="1843" spans="1:7" ht="15.75">
      <c r="A1843" s="114" t="s">
        <v>843</v>
      </c>
      <c r="B1843" s="74" t="s">
        <v>788</v>
      </c>
      <c r="C1843" s="78" t="s">
        <v>789</v>
      </c>
      <c r="D1843" s="78">
        <v>394</v>
      </c>
      <c r="E1843" s="78">
        <v>100</v>
      </c>
      <c r="F1843" s="75">
        <v>98</v>
      </c>
      <c r="G1843" s="84"/>
    </row>
    <row r="1844" spans="1:7" ht="15.75">
      <c r="A1844" s="114" t="s">
        <v>843</v>
      </c>
      <c r="B1844" s="74" t="s">
        <v>788</v>
      </c>
      <c r="C1844" s="78" t="s">
        <v>789</v>
      </c>
      <c r="D1844" s="78">
        <v>396</v>
      </c>
      <c r="E1844" s="78">
        <v>40</v>
      </c>
      <c r="F1844" s="75">
        <v>38.997802197802201</v>
      </c>
      <c r="G1844" s="84"/>
    </row>
    <row r="1845" spans="1:7" ht="15.75">
      <c r="A1845" s="114" t="s">
        <v>843</v>
      </c>
      <c r="B1845" s="74" t="s">
        <v>788</v>
      </c>
      <c r="C1845" s="78" t="s">
        <v>789</v>
      </c>
      <c r="D1845" s="78">
        <v>397</v>
      </c>
      <c r="E1845" s="78">
        <v>100</v>
      </c>
      <c r="F1845" s="75">
        <v>98</v>
      </c>
      <c r="G1845" s="84"/>
    </row>
    <row r="1846" spans="1:7" ht="15.75">
      <c r="A1846" s="114" t="s">
        <v>845</v>
      </c>
      <c r="B1846" s="74" t="s">
        <v>788</v>
      </c>
      <c r="C1846" s="78" t="s">
        <v>789</v>
      </c>
      <c r="D1846" s="78">
        <v>311</v>
      </c>
      <c r="E1846" s="78">
        <v>160</v>
      </c>
      <c r="F1846" s="75">
        <v>60</v>
      </c>
      <c r="G1846" s="84"/>
    </row>
    <row r="1847" spans="1:7" ht="15.75">
      <c r="A1847" s="114" t="s">
        <v>845</v>
      </c>
      <c r="B1847" s="74" t="s">
        <v>788</v>
      </c>
      <c r="C1847" s="78" t="s">
        <v>789</v>
      </c>
      <c r="D1847" s="78">
        <v>312</v>
      </c>
      <c r="E1847" s="78">
        <v>160</v>
      </c>
      <c r="F1847" s="75">
        <v>58</v>
      </c>
      <c r="G1847" s="84"/>
    </row>
    <row r="1848" spans="1:7" ht="15.75">
      <c r="A1848" s="114" t="s">
        <v>845</v>
      </c>
      <c r="B1848" s="74" t="s">
        <v>788</v>
      </c>
      <c r="C1848" s="78" t="s">
        <v>789</v>
      </c>
      <c r="D1848" s="78">
        <v>313</v>
      </c>
      <c r="E1848" s="78">
        <v>63</v>
      </c>
      <c r="F1848" s="75">
        <v>55</v>
      </c>
      <c r="G1848" s="84"/>
    </row>
    <row r="1849" spans="1:7" ht="15.75">
      <c r="A1849" s="114" t="s">
        <v>845</v>
      </c>
      <c r="B1849" s="74" t="s">
        <v>788</v>
      </c>
      <c r="C1849" s="78" t="s">
        <v>789</v>
      </c>
      <c r="D1849" s="78">
        <v>314</v>
      </c>
      <c r="E1849" s="78">
        <v>63</v>
      </c>
      <c r="F1849" s="75">
        <v>55</v>
      </c>
      <c r="G1849" s="84"/>
    </row>
    <row r="1850" spans="1:7" ht="15.75">
      <c r="A1850" s="114" t="s">
        <v>845</v>
      </c>
      <c r="B1850" s="74" t="s">
        <v>788</v>
      </c>
      <c r="C1850" s="78" t="s">
        <v>789</v>
      </c>
      <c r="D1850" s="78">
        <v>315</v>
      </c>
      <c r="E1850" s="78">
        <v>100</v>
      </c>
      <c r="F1850" s="75">
        <v>87</v>
      </c>
      <c r="G1850" s="84"/>
    </row>
    <row r="1851" spans="1:7" ht="15.75">
      <c r="A1851" s="114" t="s">
        <v>845</v>
      </c>
      <c r="B1851" s="74" t="s">
        <v>788</v>
      </c>
      <c r="C1851" s="78" t="s">
        <v>789</v>
      </c>
      <c r="D1851" s="78">
        <v>317</v>
      </c>
      <c r="E1851" s="78">
        <v>100</v>
      </c>
      <c r="F1851" s="75">
        <v>93.241758241758248</v>
      </c>
      <c r="G1851" s="84"/>
    </row>
    <row r="1852" spans="1:7" ht="15.75">
      <c r="A1852" s="114" t="s">
        <v>845</v>
      </c>
      <c r="B1852" s="74" t="s">
        <v>788</v>
      </c>
      <c r="C1852" s="78" t="s">
        <v>789</v>
      </c>
      <c r="D1852" s="78">
        <v>318</v>
      </c>
      <c r="E1852" s="78">
        <v>63</v>
      </c>
      <c r="F1852" s="75">
        <v>58</v>
      </c>
      <c r="G1852" s="84"/>
    </row>
    <row r="1853" spans="1:7" ht="15.75">
      <c r="A1853" s="114" t="s">
        <v>845</v>
      </c>
      <c r="B1853" s="74" t="s">
        <v>788</v>
      </c>
      <c r="C1853" s="78" t="s">
        <v>789</v>
      </c>
      <c r="D1853" s="78">
        <v>320</v>
      </c>
      <c r="E1853" s="78">
        <v>63</v>
      </c>
      <c r="F1853" s="75">
        <v>55.05</v>
      </c>
      <c r="G1853" s="84"/>
    </row>
    <row r="1854" spans="1:7" ht="15.75">
      <c r="A1854" s="114" t="s">
        <v>846</v>
      </c>
      <c r="B1854" s="74" t="s">
        <v>788</v>
      </c>
      <c r="C1854" s="78" t="s">
        <v>789</v>
      </c>
      <c r="D1854" s="78">
        <v>321</v>
      </c>
      <c r="E1854" s="78">
        <v>250</v>
      </c>
      <c r="F1854" s="75">
        <v>202</v>
      </c>
      <c r="G1854" s="84"/>
    </row>
    <row r="1855" spans="1:7" ht="15.75">
      <c r="A1855" s="114" t="s">
        <v>846</v>
      </c>
      <c r="B1855" s="74" t="s">
        <v>788</v>
      </c>
      <c r="C1855" s="78" t="s">
        <v>789</v>
      </c>
      <c r="D1855" s="78">
        <v>322</v>
      </c>
      <c r="E1855" s="78">
        <v>160</v>
      </c>
      <c r="F1855" s="75">
        <v>120</v>
      </c>
      <c r="G1855" s="84"/>
    </row>
    <row r="1856" spans="1:7" ht="15.75">
      <c r="A1856" s="114" t="s">
        <v>846</v>
      </c>
      <c r="B1856" s="74" t="s">
        <v>788</v>
      </c>
      <c r="C1856" s="78" t="s">
        <v>789</v>
      </c>
      <c r="D1856" s="78">
        <v>323</v>
      </c>
      <c r="E1856" s="78">
        <v>250</v>
      </c>
      <c r="F1856" s="75">
        <v>182.99861495844877</v>
      </c>
      <c r="G1856" s="84"/>
    </row>
    <row r="1857" spans="1:7" ht="15.75">
      <c r="A1857" s="114" t="s">
        <v>846</v>
      </c>
      <c r="B1857" s="74" t="s">
        <v>788</v>
      </c>
      <c r="C1857" s="78" t="s">
        <v>789</v>
      </c>
      <c r="D1857" s="78">
        <v>324</v>
      </c>
      <c r="E1857" s="78">
        <v>250</v>
      </c>
      <c r="F1857" s="75">
        <v>135</v>
      </c>
      <c r="G1857" s="84"/>
    </row>
    <row r="1858" spans="1:7" ht="15.75">
      <c r="A1858" s="114" t="s">
        <v>845</v>
      </c>
      <c r="B1858" s="74" t="s">
        <v>788</v>
      </c>
      <c r="C1858" s="78" t="s">
        <v>789</v>
      </c>
      <c r="D1858" s="78">
        <v>326</v>
      </c>
      <c r="E1858" s="78">
        <v>63</v>
      </c>
      <c r="F1858" s="75">
        <v>59.780193905817178</v>
      </c>
      <c r="G1858" s="84"/>
    </row>
    <row r="1859" spans="1:7" ht="15.75">
      <c r="A1859" s="114" t="s">
        <v>847</v>
      </c>
      <c r="B1859" s="74" t="s">
        <v>788</v>
      </c>
      <c r="C1859" s="78" t="s">
        <v>789</v>
      </c>
      <c r="D1859" s="78">
        <v>331</v>
      </c>
      <c r="E1859" s="78">
        <v>160</v>
      </c>
      <c r="F1859" s="75">
        <v>140</v>
      </c>
      <c r="G1859" s="84"/>
    </row>
    <row r="1860" spans="1:7" ht="15.75">
      <c r="A1860" s="114" t="s">
        <v>847</v>
      </c>
      <c r="B1860" s="74" t="s">
        <v>788</v>
      </c>
      <c r="C1860" s="78" t="s">
        <v>789</v>
      </c>
      <c r="D1860" s="78">
        <v>332</v>
      </c>
      <c r="E1860" s="78">
        <v>63</v>
      </c>
      <c r="F1860" s="75">
        <v>50.225000000000001</v>
      </c>
      <c r="G1860" s="84"/>
    </row>
    <row r="1861" spans="1:7" ht="15.75">
      <c r="A1861" s="114" t="s">
        <v>847</v>
      </c>
      <c r="B1861" s="74" t="s">
        <v>788</v>
      </c>
      <c r="C1861" s="78" t="s">
        <v>789</v>
      </c>
      <c r="D1861" s="78">
        <v>334</v>
      </c>
      <c r="E1861" s="78">
        <v>40</v>
      </c>
      <c r="F1861" s="75">
        <v>37.740259740259738</v>
      </c>
      <c r="G1861" s="84"/>
    </row>
    <row r="1862" spans="1:7" ht="15.75">
      <c r="A1862" s="114" t="s">
        <v>847</v>
      </c>
      <c r="B1862" s="74" t="s">
        <v>788</v>
      </c>
      <c r="C1862" s="78" t="s">
        <v>789</v>
      </c>
      <c r="D1862" s="78">
        <v>335</v>
      </c>
      <c r="E1862" s="78">
        <v>63</v>
      </c>
      <c r="F1862" s="75">
        <v>48.762</v>
      </c>
      <c r="G1862" s="84"/>
    </row>
    <row r="1863" spans="1:7" ht="15.75">
      <c r="A1863" s="114" t="s">
        <v>847</v>
      </c>
      <c r="B1863" s="74" t="s">
        <v>788</v>
      </c>
      <c r="C1863" s="78" t="s">
        <v>789</v>
      </c>
      <c r="D1863" s="78">
        <v>336</v>
      </c>
      <c r="E1863" s="78">
        <v>40</v>
      </c>
      <c r="F1863" s="75">
        <v>21</v>
      </c>
      <c r="G1863" s="84"/>
    </row>
    <row r="1864" spans="1:7" ht="15.75">
      <c r="A1864" s="114" t="s">
        <v>847</v>
      </c>
      <c r="B1864" s="74" t="s">
        <v>788</v>
      </c>
      <c r="C1864" s="78" t="s">
        <v>789</v>
      </c>
      <c r="D1864" s="78">
        <v>337</v>
      </c>
      <c r="E1864" s="78">
        <v>63</v>
      </c>
      <c r="F1864" s="75">
        <v>54</v>
      </c>
      <c r="G1864" s="84"/>
    </row>
    <row r="1865" spans="1:7" ht="15.75">
      <c r="A1865" s="114" t="s">
        <v>848</v>
      </c>
      <c r="B1865" s="74" t="s">
        <v>788</v>
      </c>
      <c r="C1865" s="78" t="s">
        <v>789</v>
      </c>
      <c r="D1865" s="78">
        <v>343</v>
      </c>
      <c r="E1865" s="78">
        <v>160</v>
      </c>
      <c r="F1865" s="75">
        <v>68</v>
      </c>
      <c r="G1865" s="84"/>
    </row>
    <row r="1866" spans="1:7" ht="15.75">
      <c r="A1866" s="114" t="s">
        <v>848</v>
      </c>
      <c r="B1866" s="74" t="s">
        <v>788</v>
      </c>
      <c r="C1866" s="78" t="s">
        <v>789</v>
      </c>
      <c r="D1866" s="78">
        <v>345</v>
      </c>
      <c r="E1866" s="78">
        <v>250</v>
      </c>
      <c r="F1866" s="75">
        <v>155</v>
      </c>
      <c r="G1866" s="84"/>
    </row>
    <row r="1867" spans="1:7" ht="15.75">
      <c r="A1867" s="114" t="s">
        <v>848</v>
      </c>
      <c r="B1867" s="74" t="s">
        <v>788</v>
      </c>
      <c r="C1867" s="78" t="s">
        <v>789</v>
      </c>
      <c r="D1867" s="78">
        <v>346</v>
      </c>
      <c r="E1867" s="78">
        <v>100</v>
      </c>
      <c r="F1867" s="75">
        <v>58</v>
      </c>
      <c r="G1867" s="84"/>
    </row>
    <row r="1868" spans="1:7" ht="15.75">
      <c r="A1868" s="114" t="s">
        <v>849</v>
      </c>
      <c r="B1868" s="74" t="s">
        <v>788</v>
      </c>
      <c r="C1868" s="78" t="s">
        <v>789</v>
      </c>
      <c r="D1868" s="78">
        <v>400</v>
      </c>
      <c r="E1868" s="78">
        <v>63</v>
      </c>
      <c r="F1868" s="75">
        <v>58</v>
      </c>
      <c r="G1868" s="84"/>
    </row>
    <row r="1869" spans="1:7" ht="15.75">
      <c r="A1869" s="114" t="s">
        <v>849</v>
      </c>
      <c r="B1869" s="74" t="s">
        <v>788</v>
      </c>
      <c r="C1869" s="78" t="s">
        <v>789</v>
      </c>
      <c r="D1869" s="78">
        <v>401</v>
      </c>
      <c r="E1869" s="78">
        <v>63</v>
      </c>
      <c r="F1869" s="75">
        <v>55</v>
      </c>
      <c r="G1869" s="84"/>
    </row>
    <row r="1870" spans="1:7" ht="15.75">
      <c r="A1870" s="114" t="s">
        <v>849</v>
      </c>
      <c r="B1870" s="74" t="s">
        <v>788</v>
      </c>
      <c r="C1870" s="78" t="s">
        <v>789</v>
      </c>
      <c r="D1870" s="78">
        <v>402</v>
      </c>
      <c r="E1870" s="78">
        <v>250</v>
      </c>
      <c r="F1870" s="75">
        <v>221</v>
      </c>
      <c r="G1870" s="84"/>
    </row>
    <row r="1871" spans="1:7" ht="15.75">
      <c r="A1871" s="114" t="s">
        <v>849</v>
      </c>
      <c r="B1871" s="74" t="s">
        <v>788</v>
      </c>
      <c r="C1871" s="78" t="s">
        <v>789</v>
      </c>
      <c r="D1871" s="78">
        <v>403</v>
      </c>
      <c r="E1871" s="78">
        <v>40</v>
      </c>
      <c r="F1871" s="75">
        <v>32</v>
      </c>
      <c r="G1871" s="84"/>
    </row>
    <row r="1872" spans="1:7" ht="15.75">
      <c r="A1872" s="114" t="s">
        <v>849</v>
      </c>
      <c r="B1872" s="74" t="s">
        <v>788</v>
      </c>
      <c r="C1872" s="78" t="s">
        <v>789</v>
      </c>
      <c r="D1872" s="78">
        <v>404</v>
      </c>
      <c r="E1872" s="78">
        <v>40</v>
      </c>
      <c r="F1872" s="75">
        <v>32</v>
      </c>
      <c r="G1872" s="84"/>
    </row>
    <row r="1873" spans="1:7" ht="15.75">
      <c r="A1873" s="114" t="s">
        <v>849</v>
      </c>
      <c r="B1873" s="74" t="s">
        <v>788</v>
      </c>
      <c r="C1873" s="78" t="s">
        <v>789</v>
      </c>
      <c r="D1873" s="78">
        <v>405</v>
      </c>
      <c r="E1873" s="78">
        <v>100</v>
      </c>
      <c r="F1873" s="75">
        <v>77</v>
      </c>
      <c r="G1873" s="84"/>
    </row>
    <row r="1874" spans="1:7" ht="15.75">
      <c r="A1874" s="114" t="s">
        <v>850</v>
      </c>
      <c r="B1874" s="74" t="s">
        <v>788</v>
      </c>
      <c r="C1874" s="78" t="s">
        <v>789</v>
      </c>
      <c r="D1874" s="78">
        <v>407</v>
      </c>
      <c r="E1874" s="78">
        <v>160</v>
      </c>
      <c r="F1874" s="75">
        <v>76</v>
      </c>
      <c r="G1874" s="84"/>
    </row>
    <row r="1875" spans="1:7" ht="15.75">
      <c r="A1875" s="114" t="s">
        <v>850</v>
      </c>
      <c r="B1875" s="74" t="s">
        <v>788</v>
      </c>
      <c r="C1875" s="78" t="s">
        <v>789</v>
      </c>
      <c r="D1875" s="78">
        <v>408</v>
      </c>
      <c r="E1875" s="78">
        <v>400</v>
      </c>
      <c r="F1875" s="75">
        <v>265</v>
      </c>
      <c r="G1875" s="84"/>
    </row>
    <row r="1876" spans="1:7" ht="15.75">
      <c r="A1876" s="114" t="s">
        <v>850</v>
      </c>
      <c r="B1876" s="74" t="s">
        <v>788</v>
      </c>
      <c r="C1876" s="78" t="s">
        <v>789</v>
      </c>
      <c r="D1876" s="78">
        <v>409</v>
      </c>
      <c r="E1876" s="78">
        <v>100</v>
      </c>
      <c r="F1876" s="75">
        <v>42</v>
      </c>
      <c r="G1876" s="84"/>
    </row>
    <row r="1877" spans="1:7" ht="15.75">
      <c r="A1877" s="114" t="s">
        <v>850</v>
      </c>
      <c r="B1877" s="74" t="s">
        <v>788</v>
      </c>
      <c r="C1877" s="78" t="s">
        <v>789</v>
      </c>
      <c r="D1877" s="78">
        <v>412</v>
      </c>
      <c r="E1877" s="78">
        <v>250</v>
      </c>
      <c r="F1877" s="75">
        <v>192</v>
      </c>
      <c r="G1877" s="84"/>
    </row>
    <row r="1878" spans="1:7" ht="15.75">
      <c r="A1878" s="114" t="s">
        <v>850</v>
      </c>
      <c r="B1878" s="74" t="s">
        <v>788</v>
      </c>
      <c r="C1878" s="78" t="s">
        <v>789</v>
      </c>
      <c r="D1878" s="78">
        <v>413</v>
      </c>
      <c r="E1878" s="78">
        <v>160</v>
      </c>
      <c r="F1878" s="75">
        <v>115</v>
      </c>
      <c r="G1878" s="84"/>
    </row>
    <row r="1879" spans="1:7" ht="15.75">
      <c r="A1879" s="114" t="s">
        <v>850</v>
      </c>
      <c r="B1879" s="74" t="s">
        <v>788</v>
      </c>
      <c r="C1879" s="78" t="s">
        <v>789</v>
      </c>
      <c r="D1879" s="78">
        <v>414</v>
      </c>
      <c r="E1879" s="78">
        <v>250</v>
      </c>
      <c r="F1879" s="75">
        <v>168</v>
      </c>
      <c r="G1879" s="84"/>
    </row>
    <row r="1880" spans="1:7" ht="15.75">
      <c r="A1880" s="114" t="s">
        <v>850</v>
      </c>
      <c r="B1880" s="74" t="s">
        <v>788</v>
      </c>
      <c r="C1880" s="78" t="s">
        <v>789</v>
      </c>
      <c r="D1880" s="78">
        <v>415</v>
      </c>
      <c r="E1880" s="78">
        <v>250</v>
      </c>
      <c r="F1880" s="75">
        <v>159</v>
      </c>
      <c r="G1880" s="84"/>
    </row>
    <row r="1881" spans="1:7" ht="15.75">
      <c r="A1881" s="114" t="s">
        <v>850</v>
      </c>
      <c r="B1881" s="74" t="s">
        <v>788</v>
      </c>
      <c r="C1881" s="78" t="s">
        <v>789</v>
      </c>
      <c r="D1881" s="78">
        <v>416</v>
      </c>
      <c r="E1881" s="78">
        <v>40</v>
      </c>
      <c r="F1881" s="75">
        <v>29</v>
      </c>
      <c r="G1881" s="84"/>
    </row>
    <row r="1882" spans="1:7" ht="15.75">
      <c r="A1882" s="114" t="s">
        <v>849</v>
      </c>
      <c r="B1882" s="74" t="s">
        <v>788</v>
      </c>
      <c r="C1882" s="78" t="s">
        <v>789</v>
      </c>
      <c r="D1882" s="78">
        <v>417</v>
      </c>
      <c r="E1882" s="78">
        <v>63</v>
      </c>
      <c r="F1882" s="75">
        <v>48</v>
      </c>
      <c r="G1882" s="84"/>
    </row>
    <row r="1883" spans="1:7" ht="15.75">
      <c r="A1883" s="114" t="s">
        <v>849</v>
      </c>
      <c r="B1883" s="74" t="s">
        <v>788</v>
      </c>
      <c r="C1883" s="78" t="s">
        <v>789</v>
      </c>
      <c r="D1883" s="78">
        <v>418</v>
      </c>
      <c r="E1883" s="78">
        <v>63</v>
      </c>
      <c r="F1883" s="75">
        <v>52</v>
      </c>
      <c r="G1883" s="84"/>
    </row>
    <row r="1884" spans="1:7" ht="15.75">
      <c r="A1884" s="114" t="s">
        <v>849</v>
      </c>
      <c r="B1884" s="74" t="s">
        <v>788</v>
      </c>
      <c r="C1884" s="78" t="s">
        <v>789</v>
      </c>
      <c r="D1884" s="78">
        <v>420</v>
      </c>
      <c r="E1884" s="78">
        <v>25</v>
      </c>
      <c r="F1884" s="75">
        <v>18</v>
      </c>
      <c r="G1884" s="84"/>
    </row>
    <row r="1885" spans="1:7" ht="15.75">
      <c r="A1885" s="114" t="s">
        <v>849</v>
      </c>
      <c r="B1885" s="74" t="s">
        <v>788</v>
      </c>
      <c r="C1885" s="78" t="s">
        <v>789</v>
      </c>
      <c r="D1885" s="78">
        <v>421</v>
      </c>
      <c r="E1885" s="78">
        <v>63</v>
      </c>
      <c r="F1885" s="75">
        <v>59</v>
      </c>
      <c r="G1885" s="84"/>
    </row>
    <row r="1886" spans="1:7" ht="15.75">
      <c r="A1886" s="114" t="s">
        <v>849</v>
      </c>
      <c r="B1886" s="74" t="s">
        <v>788</v>
      </c>
      <c r="C1886" s="78" t="s">
        <v>789</v>
      </c>
      <c r="D1886" s="78">
        <v>422</v>
      </c>
      <c r="E1886" s="78">
        <v>100</v>
      </c>
      <c r="F1886" s="75">
        <v>92</v>
      </c>
      <c r="G1886" s="84"/>
    </row>
    <row r="1887" spans="1:7" ht="15.75">
      <c r="A1887" s="114" t="s">
        <v>851</v>
      </c>
      <c r="B1887" s="74" t="s">
        <v>788</v>
      </c>
      <c r="C1887" s="78" t="s">
        <v>789</v>
      </c>
      <c r="D1887" s="78">
        <v>423</v>
      </c>
      <c r="E1887" s="78">
        <v>250</v>
      </c>
      <c r="F1887" s="75">
        <v>229</v>
      </c>
      <c r="G1887" s="84"/>
    </row>
    <row r="1888" spans="1:7" ht="15.75">
      <c r="A1888" s="114" t="s">
        <v>851</v>
      </c>
      <c r="B1888" s="74" t="s">
        <v>788</v>
      </c>
      <c r="C1888" s="78" t="s">
        <v>789</v>
      </c>
      <c r="D1888" s="78">
        <v>424</v>
      </c>
      <c r="E1888" s="78">
        <v>100</v>
      </c>
      <c r="F1888" s="75">
        <v>74</v>
      </c>
      <c r="G1888" s="84"/>
    </row>
    <row r="1889" spans="1:7" ht="15.75">
      <c r="A1889" s="114" t="s">
        <v>849</v>
      </c>
      <c r="B1889" s="74" t="s">
        <v>788</v>
      </c>
      <c r="C1889" s="78" t="s">
        <v>789</v>
      </c>
      <c r="D1889" s="78">
        <v>425</v>
      </c>
      <c r="E1889" s="78">
        <v>40</v>
      </c>
      <c r="F1889" s="75">
        <v>32</v>
      </c>
      <c r="G1889" s="84"/>
    </row>
    <row r="1890" spans="1:7" ht="15.75">
      <c r="A1890" s="114" t="s">
        <v>852</v>
      </c>
      <c r="B1890" s="74" t="s">
        <v>788</v>
      </c>
      <c r="C1890" s="78" t="s">
        <v>789</v>
      </c>
      <c r="D1890" s="78">
        <v>427</v>
      </c>
      <c r="E1890" s="78">
        <v>100</v>
      </c>
      <c r="F1890" s="75">
        <v>96</v>
      </c>
    </row>
    <row r="1891" spans="1:7" ht="15.75">
      <c r="A1891" s="114" t="s">
        <v>852</v>
      </c>
      <c r="B1891" s="74" t="s">
        <v>788</v>
      </c>
      <c r="C1891" s="78" t="s">
        <v>789</v>
      </c>
      <c r="D1891" s="78">
        <v>428</v>
      </c>
      <c r="E1891" s="78">
        <v>100</v>
      </c>
      <c r="F1891" s="75">
        <v>95</v>
      </c>
    </row>
    <row r="1892" spans="1:7" ht="15.75">
      <c r="A1892" s="114" t="s">
        <v>852</v>
      </c>
      <c r="B1892" s="74" t="s">
        <v>788</v>
      </c>
      <c r="C1892" s="78" t="s">
        <v>789</v>
      </c>
      <c r="D1892" s="78">
        <v>431</v>
      </c>
      <c r="E1892" s="78">
        <v>250</v>
      </c>
      <c r="F1892" s="75">
        <v>201</v>
      </c>
    </row>
    <row r="1893" spans="1:7" ht="15.75">
      <c r="A1893" s="114" t="s">
        <v>852</v>
      </c>
      <c r="B1893" s="74" t="s">
        <v>788</v>
      </c>
      <c r="C1893" s="78" t="s">
        <v>789</v>
      </c>
      <c r="D1893" s="78">
        <v>432</v>
      </c>
      <c r="E1893" s="78">
        <v>100</v>
      </c>
      <c r="F1893" s="75">
        <v>83</v>
      </c>
    </row>
    <row r="1894" spans="1:7" ht="15.75">
      <c r="A1894" s="114" t="s">
        <v>852</v>
      </c>
      <c r="B1894" s="74" t="s">
        <v>788</v>
      </c>
      <c r="C1894" s="78" t="s">
        <v>789</v>
      </c>
      <c r="D1894" s="78">
        <v>433</v>
      </c>
      <c r="E1894" s="78">
        <v>160</v>
      </c>
      <c r="F1894" s="75">
        <v>123</v>
      </c>
    </row>
    <row r="1895" spans="1:7" ht="15.75">
      <c r="A1895" s="114" t="s">
        <v>852</v>
      </c>
      <c r="B1895" s="74" t="s">
        <v>788</v>
      </c>
      <c r="C1895" s="78" t="s">
        <v>789</v>
      </c>
      <c r="D1895" s="78">
        <v>436</v>
      </c>
      <c r="E1895" s="78">
        <v>40</v>
      </c>
      <c r="F1895" s="75">
        <v>32</v>
      </c>
    </row>
    <row r="1896" spans="1:7" ht="15.75">
      <c r="A1896" s="114" t="s">
        <v>853</v>
      </c>
      <c r="B1896" s="74" t="s">
        <v>788</v>
      </c>
      <c r="C1896" s="78" t="s">
        <v>789</v>
      </c>
      <c r="D1896" s="78">
        <v>437</v>
      </c>
      <c r="E1896" s="78">
        <v>100</v>
      </c>
      <c r="F1896" s="75">
        <v>86</v>
      </c>
    </row>
    <row r="1897" spans="1:7" ht="15.75">
      <c r="A1897" s="114" t="s">
        <v>853</v>
      </c>
      <c r="B1897" s="74" t="s">
        <v>788</v>
      </c>
      <c r="C1897" s="78" t="s">
        <v>789</v>
      </c>
      <c r="D1897" s="78">
        <v>438</v>
      </c>
      <c r="E1897" s="78">
        <v>63</v>
      </c>
      <c r="F1897" s="75">
        <v>55</v>
      </c>
    </row>
    <row r="1898" spans="1:7" ht="15.75">
      <c r="A1898" s="114" t="s">
        <v>853</v>
      </c>
      <c r="B1898" s="74" t="s">
        <v>788</v>
      </c>
      <c r="C1898" s="78" t="s">
        <v>789</v>
      </c>
      <c r="D1898" s="78">
        <v>440</v>
      </c>
      <c r="E1898" s="78">
        <v>63</v>
      </c>
      <c r="F1898" s="75">
        <v>55</v>
      </c>
    </row>
    <row r="1899" spans="1:7" ht="15.75">
      <c r="A1899" s="114" t="s">
        <v>854</v>
      </c>
      <c r="B1899" s="74" t="s">
        <v>788</v>
      </c>
      <c r="C1899" s="78" t="s">
        <v>789</v>
      </c>
      <c r="D1899" s="78">
        <v>259</v>
      </c>
      <c r="E1899" s="78">
        <v>250</v>
      </c>
      <c r="F1899" s="75">
        <v>170</v>
      </c>
    </row>
    <row r="1900" spans="1:7" ht="15.75">
      <c r="A1900" s="114" t="s">
        <v>854</v>
      </c>
      <c r="B1900" s="74" t="s">
        <v>788</v>
      </c>
      <c r="C1900" s="78" t="s">
        <v>789</v>
      </c>
      <c r="D1900" s="78">
        <v>261</v>
      </c>
      <c r="E1900" s="78">
        <v>160</v>
      </c>
      <c r="F1900" s="75">
        <v>120</v>
      </c>
    </row>
    <row r="1901" spans="1:7" ht="15.75">
      <c r="A1901" s="114" t="s">
        <v>855</v>
      </c>
      <c r="B1901" s="74" t="s">
        <v>788</v>
      </c>
      <c r="C1901" s="78" t="s">
        <v>789</v>
      </c>
      <c r="D1901" s="78">
        <v>262</v>
      </c>
      <c r="E1901" s="78">
        <v>100</v>
      </c>
      <c r="F1901" s="75">
        <v>93</v>
      </c>
    </row>
    <row r="1902" spans="1:7" ht="15.75">
      <c r="A1902" s="114" t="s">
        <v>855</v>
      </c>
      <c r="B1902" s="74" t="s">
        <v>788</v>
      </c>
      <c r="C1902" s="78" t="s">
        <v>789</v>
      </c>
      <c r="D1902" s="78">
        <v>263</v>
      </c>
      <c r="E1902" s="78">
        <v>160</v>
      </c>
      <c r="F1902" s="75">
        <v>152</v>
      </c>
    </row>
    <row r="1903" spans="1:7" ht="15.75">
      <c r="A1903" s="114" t="s">
        <v>855</v>
      </c>
      <c r="B1903" s="74" t="s">
        <v>788</v>
      </c>
      <c r="C1903" s="78" t="s">
        <v>789</v>
      </c>
      <c r="D1903" s="78">
        <v>264</v>
      </c>
      <c r="E1903" s="78">
        <v>100</v>
      </c>
      <c r="F1903" s="75">
        <v>97</v>
      </c>
    </row>
    <row r="1904" spans="1:7" ht="15.75">
      <c r="A1904" s="114" t="s">
        <v>855</v>
      </c>
      <c r="B1904" s="74" t="s">
        <v>788</v>
      </c>
      <c r="C1904" s="78" t="s">
        <v>789</v>
      </c>
      <c r="D1904" s="78">
        <v>267</v>
      </c>
      <c r="E1904" s="78">
        <v>40</v>
      </c>
      <c r="F1904" s="75">
        <v>40</v>
      </c>
    </row>
    <row r="1905" spans="1:6" ht="15.75">
      <c r="A1905" s="114" t="s">
        <v>855</v>
      </c>
      <c r="B1905" s="74" t="s">
        <v>788</v>
      </c>
      <c r="C1905" s="78" t="s">
        <v>789</v>
      </c>
      <c r="D1905" s="78">
        <v>268</v>
      </c>
      <c r="E1905" s="78">
        <v>40</v>
      </c>
      <c r="F1905" s="75">
        <v>35</v>
      </c>
    </row>
    <row r="1906" spans="1:6" ht="15.75">
      <c r="A1906" s="114" t="s">
        <v>856</v>
      </c>
      <c r="B1906" s="74" t="s">
        <v>788</v>
      </c>
      <c r="C1906" s="78" t="s">
        <v>789</v>
      </c>
      <c r="D1906" s="78">
        <v>218</v>
      </c>
      <c r="E1906" s="78">
        <v>63</v>
      </c>
      <c r="F1906" s="75">
        <v>56</v>
      </c>
    </row>
    <row r="1907" spans="1:6" ht="15.75">
      <c r="A1907" s="114" t="s">
        <v>857</v>
      </c>
      <c r="B1907" s="74" t="s">
        <v>788</v>
      </c>
      <c r="C1907" s="78" t="s">
        <v>789</v>
      </c>
      <c r="D1907" s="78">
        <v>219</v>
      </c>
      <c r="E1907" s="78">
        <v>100</v>
      </c>
      <c r="F1907" s="75">
        <v>81</v>
      </c>
    </row>
    <row r="1908" spans="1:6" ht="15.75">
      <c r="A1908" s="114" t="s">
        <v>857</v>
      </c>
      <c r="B1908" s="74" t="s">
        <v>788</v>
      </c>
      <c r="C1908" s="78" t="s">
        <v>789</v>
      </c>
      <c r="D1908" s="78">
        <v>221</v>
      </c>
      <c r="E1908" s="78">
        <v>40</v>
      </c>
      <c r="F1908" s="75">
        <v>28</v>
      </c>
    </row>
    <row r="1909" spans="1:6" ht="15.75">
      <c r="A1909" s="114" t="s">
        <v>856</v>
      </c>
      <c r="B1909" s="74" t="s">
        <v>788</v>
      </c>
      <c r="C1909" s="78" t="s">
        <v>789</v>
      </c>
      <c r="D1909" s="78">
        <v>222</v>
      </c>
      <c r="E1909" s="78">
        <v>63</v>
      </c>
      <c r="F1909" s="75">
        <v>42</v>
      </c>
    </row>
    <row r="1910" spans="1:6" ht="15.75">
      <c r="A1910" s="114" t="s">
        <v>856</v>
      </c>
      <c r="B1910" s="74" t="s">
        <v>788</v>
      </c>
      <c r="C1910" s="78" t="s">
        <v>789</v>
      </c>
      <c r="D1910" s="78">
        <v>223</v>
      </c>
      <c r="E1910" s="78">
        <v>40</v>
      </c>
      <c r="F1910" s="75">
        <v>37</v>
      </c>
    </row>
    <row r="1911" spans="1:6" ht="15.75">
      <c r="A1911" s="114" t="s">
        <v>856</v>
      </c>
      <c r="B1911" s="74" t="s">
        <v>788</v>
      </c>
      <c r="C1911" s="78" t="s">
        <v>789</v>
      </c>
      <c r="D1911" s="78">
        <v>224</v>
      </c>
      <c r="E1911" s="78">
        <v>40</v>
      </c>
      <c r="F1911" s="75">
        <v>35</v>
      </c>
    </row>
    <row r="1912" spans="1:6" ht="15.75">
      <c r="A1912" s="114" t="s">
        <v>858</v>
      </c>
      <c r="B1912" s="74" t="s">
        <v>788</v>
      </c>
      <c r="C1912" s="78" t="s">
        <v>789</v>
      </c>
      <c r="D1912" s="78">
        <v>225</v>
      </c>
      <c r="E1912" s="78">
        <v>250</v>
      </c>
      <c r="F1912" s="75">
        <v>178</v>
      </c>
    </row>
    <row r="1913" spans="1:6" ht="15.75">
      <c r="A1913" s="114" t="s">
        <v>859</v>
      </c>
      <c r="B1913" s="74" t="s">
        <v>788</v>
      </c>
      <c r="C1913" s="78" t="s">
        <v>789</v>
      </c>
      <c r="D1913" s="78">
        <v>226</v>
      </c>
      <c r="E1913" s="78">
        <v>100</v>
      </c>
      <c r="F1913" s="75">
        <v>35</v>
      </c>
    </row>
    <row r="1914" spans="1:6" ht="15.75">
      <c r="A1914" s="114" t="s">
        <v>856</v>
      </c>
      <c r="B1914" s="74" t="s">
        <v>788</v>
      </c>
      <c r="C1914" s="78" t="s">
        <v>789</v>
      </c>
      <c r="D1914" s="78">
        <v>227</v>
      </c>
      <c r="E1914" s="78">
        <v>63</v>
      </c>
      <c r="F1914" s="75">
        <v>56</v>
      </c>
    </row>
    <row r="1915" spans="1:6" ht="15.75">
      <c r="A1915" s="114" t="s">
        <v>856</v>
      </c>
      <c r="B1915" s="74" t="s">
        <v>788</v>
      </c>
      <c r="C1915" s="78" t="s">
        <v>789</v>
      </c>
      <c r="D1915" s="78">
        <v>228</v>
      </c>
      <c r="E1915" s="78">
        <v>63</v>
      </c>
      <c r="F1915" s="75">
        <v>58</v>
      </c>
    </row>
    <row r="1916" spans="1:6" ht="15.75">
      <c r="A1916" s="114" t="s">
        <v>856</v>
      </c>
      <c r="B1916" s="74" t="s">
        <v>788</v>
      </c>
      <c r="C1916" s="78" t="s">
        <v>789</v>
      </c>
      <c r="D1916" s="78" t="s">
        <v>1009</v>
      </c>
      <c r="E1916" s="78">
        <v>25</v>
      </c>
      <c r="F1916" s="75">
        <v>17</v>
      </c>
    </row>
    <row r="1917" spans="1:6" ht="15.75">
      <c r="A1917" s="114" t="s">
        <v>860</v>
      </c>
      <c r="B1917" s="74" t="s">
        <v>788</v>
      </c>
      <c r="C1917" s="78" t="s">
        <v>789</v>
      </c>
      <c r="D1917" s="78">
        <v>229</v>
      </c>
      <c r="E1917" s="78">
        <v>250</v>
      </c>
      <c r="F1917" s="75">
        <v>192</v>
      </c>
    </row>
    <row r="1918" spans="1:6" ht="15.75">
      <c r="A1918" s="114" t="s">
        <v>860</v>
      </c>
      <c r="B1918" s="74" t="s">
        <v>788</v>
      </c>
      <c r="C1918" s="78" t="s">
        <v>789</v>
      </c>
      <c r="D1918" s="78">
        <v>230</v>
      </c>
      <c r="E1918" s="78">
        <v>250</v>
      </c>
      <c r="F1918" s="75">
        <v>170</v>
      </c>
    </row>
    <row r="1919" spans="1:6" ht="15.75">
      <c r="A1919" s="114" t="s">
        <v>860</v>
      </c>
      <c r="B1919" s="74" t="s">
        <v>788</v>
      </c>
      <c r="C1919" s="78" t="s">
        <v>789</v>
      </c>
      <c r="D1919" s="78">
        <v>231</v>
      </c>
      <c r="E1919" s="78">
        <v>160</v>
      </c>
      <c r="F1919" s="75">
        <v>94</v>
      </c>
    </row>
    <row r="1920" spans="1:6" ht="15.75">
      <c r="A1920" s="114" t="s">
        <v>860</v>
      </c>
      <c r="B1920" s="74" t="s">
        <v>788</v>
      </c>
      <c r="C1920" s="78" t="s">
        <v>789</v>
      </c>
      <c r="D1920" s="78">
        <v>232</v>
      </c>
      <c r="E1920" s="78">
        <v>160</v>
      </c>
      <c r="F1920" s="75">
        <v>98</v>
      </c>
    </row>
    <row r="1921" spans="1:6" ht="15.75">
      <c r="A1921" s="114" t="s">
        <v>860</v>
      </c>
      <c r="B1921" s="74" t="s">
        <v>788</v>
      </c>
      <c r="C1921" s="78" t="s">
        <v>789</v>
      </c>
      <c r="D1921" s="78">
        <v>233</v>
      </c>
      <c r="E1921" s="78">
        <v>100</v>
      </c>
      <c r="F1921" s="75">
        <v>98</v>
      </c>
    </row>
    <row r="1922" spans="1:6" ht="15.75">
      <c r="A1922" s="114" t="s">
        <v>860</v>
      </c>
      <c r="B1922" s="74" t="s">
        <v>788</v>
      </c>
      <c r="C1922" s="78" t="s">
        <v>789</v>
      </c>
      <c r="D1922" s="78">
        <v>235</v>
      </c>
      <c r="E1922" s="78">
        <v>250</v>
      </c>
      <c r="F1922" s="75">
        <v>201</v>
      </c>
    </row>
    <row r="1923" spans="1:6" ht="15.75">
      <c r="A1923" s="114" t="s">
        <v>860</v>
      </c>
      <c r="B1923" s="74" t="s">
        <v>788</v>
      </c>
      <c r="C1923" s="78" t="s">
        <v>789</v>
      </c>
      <c r="D1923" s="78">
        <v>236</v>
      </c>
      <c r="E1923" s="78">
        <v>160</v>
      </c>
      <c r="F1923" s="75">
        <v>132</v>
      </c>
    </row>
    <row r="1924" spans="1:6" ht="15.75">
      <c r="A1924" s="114" t="s">
        <v>861</v>
      </c>
      <c r="B1924" s="74" t="s">
        <v>788</v>
      </c>
      <c r="C1924" s="78" t="s">
        <v>789</v>
      </c>
      <c r="D1924" s="78">
        <v>240</v>
      </c>
      <c r="E1924" s="78">
        <v>250</v>
      </c>
      <c r="F1924" s="75">
        <v>161</v>
      </c>
    </row>
    <row r="1925" spans="1:6" ht="15.75">
      <c r="A1925" s="114" t="s">
        <v>856</v>
      </c>
      <c r="B1925" s="74" t="s">
        <v>788</v>
      </c>
      <c r="C1925" s="78" t="s">
        <v>789</v>
      </c>
      <c r="D1925" s="78">
        <v>241</v>
      </c>
      <c r="E1925" s="78">
        <v>63</v>
      </c>
      <c r="F1925" s="75">
        <v>53</v>
      </c>
    </row>
    <row r="1926" spans="1:6" ht="15.75">
      <c r="A1926" s="114" t="s">
        <v>856</v>
      </c>
      <c r="B1926" s="74" t="s">
        <v>788</v>
      </c>
      <c r="C1926" s="78" t="s">
        <v>789</v>
      </c>
      <c r="D1926" s="78">
        <v>242</v>
      </c>
      <c r="E1926" s="78">
        <v>63</v>
      </c>
      <c r="F1926" s="75">
        <v>57</v>
      </c>
    </row>
    <row r="1927" spans="1:6" ht="15.75">
      <c r="A1927" s="114" t="s">
        <v>856</v>
      </c>
      <c r="B1927" s="74" t="s">
        <v>788</v>
      </c>
      <c r="C1927" s="78" t="s">
        <v>789</v>
      </c>
      <c r="D1927" s="78">
        <v>244</v>
      </c>
      <c r="E1927" s="78">
        <v>63</v>
      </c>
      <c r="F1927" s="75">
        <v>35</v>
      </c>
    </row>
    <row r="1928" spans="1:6" ht="15.75">
      <c r="A1928" s="114" t="s">
        <v>856</v>
      </c>
      <c r="B1928" s="74" t="s">
        <v>788</v>
      </c>
      <c r="C1928" s="78" t="s">
        <v>789</v>
      </c>
      <c r="D1928" s="78">
        <v>245</v>
      </c>
      <c r="E1928" s="78">
        <v>40</v>
      </c>
      <c r="F1928" s="75">
        <v>35</v>
      </c>
    </row>
    <row r="1929" spans="1:6" ht="15.75">
      <c r="A1929" s="114" t="s">
        <v>856</v>
      </c>
      <c r="B1929" s="74" t="s">
        <v>788</v>
      </c>
      <c r="C1929" s="78" t="s">
        <v>789</v>
      </c>
      <c r="D1929" s="78">
        <v>246</v>
      </c>
      <c r="E1929" s="78">
        <v>63</v>
      </c>
      <c r="F1929" s="75">
        <v>55</v>
      </c>
    </row>
    <row r="1930" spans="1:6" ht="15.75">
      <c r="A1930" s="114" t="s">
        <v>856</v>
      </c>
      <c r="B1930" s="74" t="s">
        <v>788</v>
      </c>
      <c r="C1930" s="78" t="s">
        <v>789</v>
      </c>
      <c r="D1930" s="78">
        <v>247</v>
      </c>
      <c r="E1930" s="78">
        <v>63</v>
      </c>
      <c r="F1930" s="75">
        <v>56</v>
      </c>
    </row>
    <row r="1931" spans="1:6" ht="15.75">
      <c r="A1931" s="114" t="s">
        <v>856</v>
      </c>
      <c r="B1931" s="74" t="s">
        <v>788</v>
      </c>
      <c r="C1931" s="78" t="s">
        <v>789</v>
      </c>
      <c r="D1931" s="78">
        <v>248</v>
      </c>
      <c r="E1931" s="78">
        <v>63</v>
      </c>
      <c r="F1931" s="75">
        <v>59</v>
      </c>
    </row>
    <row r="1932" spans="1:6" ht="15.75">
      <c r="A1932" s="114" t="s">
        <v>856</v>
      </c>
      <c r="B1932" s="74" t="s">
        <v>788</v>
      </c>
      <c r="C1932" s="78" t="s">
        <v>789</v>
      </c>
      <c r="D1932" s="78">
        <v>250</v>
      </c>
      <c r="E1932" s="78">
        <v>40</v>
      </c>
      <c r="F1932" s="75">
        <v>35</v>
      </c>
    </row>
    <row r="1933" spans="1:6" ht="15.75">
      <c r="A1933" s="114" t="s">
        <v>856</v>
      </c>
      <c r="B1933" s="74" t="s">
        <v>788</v>
      </c>
      <c r="C1933" s="78" t="s">
        <v>789</v>
      </c>
      <c r="D1933" s="78">
        <v>251</v>
      </c>
      <c r="E1933" s="78">
        <v>40</v>
      </c>
      <c r="F1933" s="75">
        <v>32</v>
      </c>
    </row>
    <row r="1934" spans="1:6" ht="15.75">
      <c r="A1934" s="114" t="s">
        <v>856</v>
      </c>
      <c r="B1934" s="74" t="s">
        <v>788</v>
      </c>
      <c r="C1934" s="78" t="s">
        <v>789</v>
      </c>
      <c r="D1934" s="78">
        <v>252</v>
      </c>
      <c r="E1934" s="78">
        <v>40</v>
      </c>
      <c r="F1934" s="75">
        <v>32</v>
      </c>
    </row>
    <row r="1935" spans="1:6" ht="15.75">
      <c r="A1935" s="114" t="s">
        <v>856</v>
      </c>
      <c r="B1935" s="74" t="s">
        <v>788</v>
      </c>
      <c r="C1935" s="78" t="s">
        <v>789</v>
      </c>
      <c r="D1935" s="78">
        <v>253</v>
      </c>
      <c r="E1935" s="78">
        <v>40</v>
      </c>
      <c r="F1935" s="75">
        <v>27</v>
      </c>
    </row>
    <row r="1936" spans="1:6" ht="15.75">
      <c r="A1936" s="114" t="s">
        <v>856</v>
      </c>
      <c r="B1936" s="74" t="s">
        <v>788</v>
      </c>
      <c r="C1936" s="78" t="s">
        <v>789</v>
      </c>
      <c r="D1936" s="78">
        <v>254</v>
      </c>
      <c r="E1936" s="78">
        <v>40</v>
      </c>
      <c r="F1936" s="75">
        <v>33</v>
      </c>
    </row>
    <row r="1937" spans="1:6" ht="15.75">
      <c r="A1937" s="114" t="s">
        <v>856</v>
      </c>
      <c r="B1937" s="74" t="s">
        <v>788</v>
      </c>
      <c r="C1937" s="78" t="s">
        <v>789</v>
      </c>
      <c r="D1937" s="78">
        <v>255</v>
      </c>
      <c r="E1937" s="78">
        <v>40</v>
      </c>
      <c r="F1937" s="75">
        <v>32</v>
      </c>
    </row>
    <row r="1938" spans="1:6" ht="15.75">
      <c r="A1938" s="114" t="s">
        <v>856</v>
      </c>
      <c r="B1938" s="74" t="s">
        <v>788</v>
      </c>
      <c r="C1938" s="78" t="s">
        <v>789</v>
      </c>
      <c r="D1938" s="78">
        <v>256</v>
      </c>
      <c r="E1938" s="78">
        <v>40</v>
      </c>
      <c r="F1938" s="75">
        <v>32</v>
      </c>
    </row>
    <row r="1939" spans="1:6" ht="15.75">
      <c r="A1939" s="114" t="s">
        <v>862</v>
      </c>
      <c r="B1939" s="74" t="s">
        <v>788</v>
      </c>
      <c r="C1939" s="78" t="s">
        <v>789</v>
      </c>
      <c r="D1939" s="78">
        <v>270</v>
      </c>
      <c r="E1939" s="78">
        <v>160</v>
      </c>
      <c r="F1939" s="75">
        <v>139</v>
      </c>
    </row>
    <row r="1940" spans="1:6" ht="15.75">
      <c r="A1940" s="114" t="s">
        <v>862</v>
      </c>
      <c r="B1940" s="74" t="s">
        <v>788</v>
      </c>
      <c r="C1940" s="78" t="s">
        <v>789</v>
      </c>
      <c r="D1940" s="78">
        <v>273</v>
      </c>
      <c r="E1940" s="78">
        <v>63</v>
      </c>
      <c r="F1940" s="75">
        <v>54</v>
      </c>
    </row>
    <row r="1941" spans="1:6" ht="15.75">
      <c r="A1941" s="114" t="s">
        <v>862</v>
      </c>
      <c r="B1941" s="74" t="s">
        <v>788</v>
      </c>
      <c r="C1941" s="78" t="s">
        <v>789</v>
      </c>
      <c r="D1941" s="78">
        <v>274</v>
      </c>
      <c r="E1941" s="78">
        <v>100</v>
      </c>
      <c r="F1941" s="75">
        <v>88</v>
      </c>
    </row>
    <row r="1942" spans="1:6" ht="15.75">
      <c r="A1942" s="114" t="s">
        <v>862</v>
      </c>
      <c r="B1942" s="74" t="s">
        <v>788</v>
      </c>
      <c r="C1942" s="78" t="s">
        <v>789</v>
      </c>
      <c r="D1942" s="78">
        <v>275</v>
      </c>
      <c r="E1942" s="78">
        <v>25</v>
      </c>
      <c r="F1942" s="75">
        <v>22</v>
      </c>
    </row>
    <row r="1943" spans="1:6" ht="15.75">
      <c r="A1943" s="114" t="s">
        <v>862</v>
      </c>
      <c r="B1943" s="74" t="s">
        <v>788</v>
      </c>
      <c r="C1943" s="78" t="s">
        <v>789</v>
      </c>
      <c r="D1943" s="78">
        <v>276</v>
      </c>
      <c r="E1943" s="78">
        <v>63</v>
      </c>
      <c r="F1943" s="75">
        <v>55</v>
      </c>
    </row>
    <row r="1944" spans="1:6" ht="15.75">
      <c r="A1944" s="114" t="s">
        <v>862</v>
      </c>
      <c r="B1944" s="74" t="s">
        <v>788</v>
      </c>
      <c r="C1944" s="78" t="s">
        <v>789</v>
      </c>
      <c r="D1944" s="78">
        <v>277</v>
      </c>
      <c r="E1944" s="78">
        <v>100</v>
      </c>
      <c r="F1944" s="75">
        <v>94</v>
      </c>
    </row>
    <row r="1945" spans="1:6" ht="15.75">
      <c r="A1945" s="114" t="s">
        <v>862</v>
      </c>
      <c r="B1945" s="74" t="s">
        <v>788</v>
      </c>
      <c r="C1945" s="78" t="s">
        <v>789</v>
      </c>
      <c r="D1945" s="78">
        <v>278</v>
      </c>
      <c r="E1945" s="78">
        <v>160</v>
      </c>
      <c r="F1945" s="75">
        <v>151</v>
      </c>
    </row>
    <row r="1946" spans="1:6" ht="15.75">
      <c r="A1946" s="114" t="s">
        <v>862</v>
      </c>
      <c r="B1946" s="74" t="s">
        <v>788</v>
      </c>
      <c r="C1946" s="78" t="s">
        <v>789</v>
      </c>
      <c r="D1946" s="78">
        <v>279</v>
      </c>
      <c r="E1946" s="78">
        <v>63</v>
      </c>
      <c r="F1946" s="75">
        <v>55</v>
      </c>
    </row>
    <row r="1947" spans="1:6" ht="15.75">
      <c r="A1947" s="114" t="s">
        <v>862</v>
      </c>
      <c r="B1947" s="74" t="s">
        <v>788</v>
      </c>
      <c r="C1947" s="78" t="s">
        <v>789</v>
      </c>
      <c r="D1947" s="78">
        <v>281</v>
      </c>
      <c r="E1947" s="78">
        <v>100</v>
      </c>
      <c r="F1947" s="75">
        <v>97</v>
      </c>
    </row>
    <row r="1948" spans="1:6" ht="15.75">
      <c r="A1948" s="114" t="s">
        <v>862</v>
      </c>
      <c r="B1948" s="74" t="s">
        <v>788</v>
      </c>
      <c r="C1948" s="78" t="s">
        <v>789</v>
      </c>
      <c r="D1948" s="78">
        <v>283</v>
      </c>
      <c r="E1948" s="78">
        <v>40</v>
      </c>
      <c r="F1948" s="75">
        <v>36</v>
      </c>
    </row>
    <row r="1949" spans="1:6" ht="15.75">
      <c r="A1949" s="114" t="s">
        <v>863</v>
      </c>
      <c r="B1949" s="74" t="s">
        <v>788</v>
      </c>
      <c r="C1949" s="78" t="s">
        <v>789</v>
      </c>
      <c r="D1949" s="78">
        <v>285</v>
      </c>
      <c r="E1949" s="78">
        <v>100</v>
      </c>
      <c r="F1949" s="75">
        <v>65</v>
      </c>
    </row>
    <row r="1950" spans="1:6" ht="15.75">
      <c r="A1950" s="114" t="s">
        <v>863</v>
      </c>
      <c r="B1950" s="74" t="s">
        <v>788</v>
      </c>
      <c r="C1950" s="78" t="s">
        <v>789</v>
      </c>
      <c r="D1950" s="78">
        <v>286</v>
      </c>
      <c r="E1950" s="78">
        <v>250</v>
      </c>
      <c r="F1950" s="75">
        <v>235</v>
      </c>
    </row>
    <row r="1951" spans="1:6" ht="15.75">
      <c r="A1951" s="114" t="s">
        <v>863</v>
      </c>
      <c r="B1951" s="74" t="s">
        <v>788</v>
      </c>
      <c r="C1951" s="78" t="s">
        <v>789</v>
      </c>
      <c r="D1951" s="78">
        <v>287</v>
      </c>
      <c r="E1951" s="78">
        <v>250</v>
      </c>
      <c r="F1951" s="75">
        <v>235</v>
      </c>
    </row>
    <row r="1952" spans="1:6" ht="15.75">
      <c r="A1952" s="114" t="s">
        <v>863</v>
      </c>
      <c r="B1952" s="74" t="s">
        <v>788</v>
      </c>
      <c r="C1952" s="78" t="s">
        <v>789</v>
      </c>
      <c r="D1952" s="78">
        <v>288</v>
      </c>
      <c r="E1952" s="78">
        <v>250</v>
      </c>
      <c r="F1952" s="75">
        <v>212</v>
      </c>
    </row>
    <row r="1953" spans="1:6" ht="15.75">
      <c r="A1953" s="114" t="s">
        <v>863</v>
      </c>
      <c r="B1953" s="74" t="s">
        <v>788</v>
      </c>
      <c r="C1953" s="78" t="s">
        <v>789</v>
      </c>
      <c r="D1953" s="78">
        <v>289</v>
      </c>
      <c r="E1953" s="78">
        <v>100</v>
      </c>
      <c r="F1953" s="75">
        <v>68</v>
      </c>
    </row>
    <row r="1954" spans="1:6" ht="15.75">
      <c r="A1954" s="114" t="s">
        <v>863</v>
      </c>
      <c r="B1954" s="74" t="s">
        <v>788</v>
      </c>
      <c r="C1954" s="78" t="s">
        <v>789</v>
      </c>
      <c r="D1954" s="78">
        <v>290</v>
      </c>
      <c r="E1954" s="78">
        <v>250</v>
      </c>
      <c r="F1954" s="75">
        <v>210</v>
      </c>
    </row>
    <row r="1955" spans="1:6" ht="15.75">
      <c r="A1955" s="114" t="s">
        <v>862</v>
      </c>
      <c r="B1955" s="74" t="s">
        <v>788</v>
      </c>
      <c r="C1955" s="78" t="s">
        <v>789</v>
      </c>
      <c r="D1955" s="78">
        <v>282</v>
      </c>
      <c r="E1955" s="78">
        <v>40</v>
      </c>
      <c r="F1955" s="75">
        <v>35</v>
      </c>
    </row>
    <row r="1956" spans="1:6" ht="15.75">
      <c r="A1956" s="114" t="s">
        <v>862</v>
      </c>
      <c r="B1956" s="74" t="s">
        <v>788</v>
      </c>
      <c r="C1956" s="78" t="s">
        <v>789</v>
      </c>
      <c r="D1956" s="78">
        <v>292</v>
      </c>
      <c r="E1956" s="78">
        <v>63</v>
      </c>
      <c r="F1956" s="75">
        <v>55</v>
      </c>
    </row>
    <row r="1957" spans="1:6" ht="15.75">
      <c r="A1957" s="114" t="s">
        <v>862</v>
      </c>
      <c r="B1957" s="74" t="s">
        <v>788</v>
      </c>
      <c r="C1957" s="78" t="s">
        <v>789</v>
      </c>
      <c r="D1957" s="78">
        <v>293</v>
      </c>
      <c r="E1957" s="78">
        <v>40</v>
      </c>
      <c r="F1957" s="75">
        <v>37</v>
      </c>
    </row>
    <row r="1958" spans="1:6" ht="15.75">
      <c r="A1958" s="114" t="s">
        <v>862</v>
      </c>
      <c r="B1958" s="74" t="s">
        <v>788</v>
      </c>
      <c r="C1958" s="78" t="s">
        <v>789</v>
      </c>
      <c r="D1958" s="78">
        <v>294</v>
      </c>
      <c r="E1958" s="78">
        <v>25</v>
      </c>
      <c r="F1958" s="75">
        <v>17</v>
      </c>
    </row>
    <row r="1959" spans="1:6" ht="15.75">
      <c r="A1959" s="114" t="s">
        <v>862</v>
      </c>
      <c r="B1959" s="74" t="s">
        <v>788</v>
      </c>
      <c r="C1959" s="78" t="s">
        <v>789</v>
      </c>
      <c r="D1959" s="78">
        <v>295</v>
      </c>
      <c r="E1959" s="78">
        <v>25</v>
      </c>
      <c r="F1959" s="75">
        <v>15</v>
      </c>
    </row>
    <row r="1960" spans="1:6" ht="15.75">
      <c r="A1960" s="114" t="s">
        <v>862</v>
      </c>
      <c r="B1960" s="74" t="s">
        <v>788</v>
      </c>
      <c r="C1960" s="78" t="s">
        <v>789</v>
      </c>
      <c r="D1960" s="78">
        <v>296</v>
      </c>
      <c r="E1960" s="78">
        <v>63</v>
      </c>
      <c r="F1960" s="75">
        <v>60</v>
      </c>
    </row>
    <row r="1961" spans="1:6" ht="15.75">
      <c r="A1961" s="114" t="s">
        <v>862</v>
      </c>
      <c r="B1961" s="74" t="s">
        <v>788</v>
      </c>
      <c r="C1961" s="78" t="s">
        <v>789</v>
      </c>
      <c r="D1961" s="78">
        <v>297</v>
      </c>
      <c r="E1961" s="78">
        <v>100</v>
      </c>
      <c r="F1961" s="75">
        <v>94</v>
      </c>
    </row>
    <row r="1962" spans="1:6" ht="15.75">
      <c r="A1962" s="114" t="s">
        <v>862</v>
      </c>
      <c r="B1962" s="74" t="s">
        <v>788</v>
      </c>
      <c r="C1962" s="78" t="s">
        <v>789</v>
      </c>
      <c r="D1962" s="78">
        <v>298</v>
      </c>
      <c r="E1962" s="78">
        <v>100</v>
      </c>
      <c r="F1962" s="75">
        <v>88</v>
      </c>
    </row>
    <row r="1963" spans="1:6" ht="15.75">
      <c r="A1963" s="114" t="s">
        <v>862</v>
      </c>
      <c r="B1963" s="74" t="s">
        <v>788</v>
      </c>
      <c r="C1963" s="78" t="s">
        <v>789</v>
      </c>
      <c r="D1963" s="78">
        <v>299</v>
      </c>
      <c r="E1963" s="78">
        <v>63</v>
      </c>
      <c r="F1963" s="75">
        <v>55</v>
      </c>
    </row>
    <row r="1964" spans="1:6" ht="15.75">
      <c r="A1964" s="114" t="s">
        <v>862</v>
      </c>
      <c r="B1964" s="74" t="s">
        <v>788</v>
      </c>
      <c r="C1964" s="78" t="s">
        <v>789</v>
      </c>
      <c r="D1964" s="78">
        <v>300</v>
      </c>
      <c r="E1964" s="78">
        <v>63</v>
      </c>
      <c r="F1964" s="75">
        <v>52</v>
      </c>
    </row>
    <row r="1965" spans="1:6" ht="15.75">
      <c r="A1965" s="114" t="s">
        <v>862</v>
      </c>
      <c r="B1965" s="74" t="s">
        <v>788</v>
      </c>
      <c r="C1965" s="78" t="s">
        <v>789</v>
      </c>
      <c r="D1965" s="78">
        <v>301</v>
      </c>
      <c r="E1965" s="78">
        <v>25</v>
      </c>
      <c r="F1965" s="75">
        <v>22</v>
      </c>
    </row>
    <row r="1966" spans="1:6" ht="15.75">
      <c r="A1966" s="114" t="s">
        <v>844</v>
      </c>
      <c r="B1966" s="74" t="s">
        <v>788</v>
      </c>
      <c r="C1966" s="78" t="s">
        <v>789</v>
      </c>
      <c r="D1966" s="78">
        <v>302</v>
      </c>
      <c r="E1966" s="78">
        <v>160</v>
      </c>
      <c r="F1966" s="75">
        <v>131</v>
      </c>
    </row>
    <row r="1967" spans="1:6" ht="15.75">
      <c r="A1967" s="114" t="s">
        <v>862</v>
      </c>
      <c r="B1967" s="74" t="s">
        <v>788</v>
      </c>
      <c r="C1967" s="78" t="s">
        <v>789</v>
      </c>
      <c r="D1967" s="78">
        <v>303</v>
      </c>
      <c r="E1967" s="78">
        <v>40</v>
      </c>
      <c r="F1967" s="75">
        <v>28</v>
      </c>
    </row>
    <row r="1968" spans="1:6" ht="15.75">
      <c r="A1968" s="114" t="s">
        <v>862</v>
      </c>
      <c r="B1968" s="74" t="s">
        <v>788</v>
      </c>
      <c r="C1968" s="78" t="s">
        <v>789</v>
      </c>
      <c r="D1968" s="78">
        <v>304</v>
      </c>
      <c r="E1968" s="78">
        <v>100</v>
      </c>
      <c r="F1968" s="75">
        <v>92</v>
      </c>
    </row>
    <row r="1969" spans="1:6" ht="15.75">
      <c r="A1969" s="114" t="s">
        <v>862</v>
      </c>
      <c r="B1969" s="74" t="s">
        <v>788</v>
      </c>
      <c r="C1969" s="78" t="s">
        <v>789</v>
      </c>
      <c r="D1969" s="78">
        <v>305</v>
      </c>
      <c r="E1969" s="78">
        <v>40</v>
      </c>
      <c r="F1969" s="75">
        <v>35</v>
      </c>
    </row>
    <row r="1970" spans="1:6" ht="15.75">
      <c r="A1970" s="114" t="s">
        <v>863</v>
      </c>
      <c r="B1970" s="74" t="s">
        <v>788</v>
      </c>
      <c r="C1970" s="78" t="s">
        <v>789</v>
      </c>
      <c r="D1970" s="78">
        <v>308</v>
      </c>
      <c r="E1970" s="78">
        <v>100</v>
      </c>
      <c r="F1970" s="75">
        <v>85</v>
      </c>
    </row>
    <row r="1971" spans="1:6" ht="15.75">
      <c r="A1971" s="114" t="s">
        <v>864</v>
      </c>
      <c r="B1971" s="74" t="s">
        <v>788</v>
      </c>
      <c r="C1971" s="78" t="s">
        <v>789</v>
      </c>
      <c r="D1971" s="78">
        <v>348</v>
      </c>
      <c r="E1971" s="78">
        <v>160</v>
      </c>
      <c r="F1971" s="75">
        <v>144</v>
      </c>
    </row>
    <row r="1972" spans="1:6" ht="15.75">
      <c r="A1972" s="114" t="s">
        <v>864</v>
      </c>
      <c r="B1972" s="74" t="s">
        <v>788</v>
      </c>
      <c r="C1972" s="78" t="s">
        <v>789</v>
      </c>
      <c r="D1972" s="78">
        <v>354</v>
      </c>
      <c r="E1972" s="78">
        <v>160</v>
      </c>
      <c r="F1972" s="75">
        <v>102</v>
      </c>
    </row>
    <row r="1973" spans="1:6" ht="15.75">
      <c r="A1973" s="114" t="s">
        <v>864</v>
      </c>
      <c r="B1973" s="74" t="s">
        <v>788</v>
      </c>
      <c r="C1973" s="78" t="s">
        <v>789</v>
      </c>
      <c r="D1973" s="78">
        <v>355</v>
      </c>
      <c r="E1973" s="78">
        <v>250</v>
      </c>
      <c r="F1973" s="75">
        <v>201</v>
      </c>
    </row>
    <row r="1974" spans="1:6" ht="15.75">
      <c r="A1974" s="114" t="s">
        <v>864</v>
      </c>
      <c r="B1974" s="74" t="s">
        <v>788</v>
      </c>
      <c r="C1974" s="78" t="s">
        <v>789</v>
      </c>
      <c r="D1974" s="78">
        <v>357</v>
      </c>
      <c r="E1974" s="78">
        <v>250</v>
      </c>
      <c r="F1974" s="75">
        <v>99</v>
      </c>
    </row>
    <row r="1975" spans="1:6" ht="15.75">
      <c r="A1975" s="114" t="s">
        <v>864</v>
      </c>
      <c r="B1975" s="74" t="s">
        <v>788</v>
      </c>
      <c r="C1975" s="78" t="s">
        <v>789</v>
      </c>
      <c r="D1975" s="78">
        <v>358</v>
      </c>
      <c r="E1975" s="78">
        <v>250</v>
      </c>
      <c r="F1975" s="75">
        <v>144</v>
      </c>
    </row>
    <row r="1976" spans="1:6" ht="15.75">
      <c r="A1976" s="114" t="s">
        <v>847</v>
      </c>
      <c r="B1976" s="74" t="s">
        <v>788</v>
      </c>
      <c r="C1976" s="78" t="s">
        <v>789</v>
      </c>
      <c r="D1976" s="78">
        <v>360</v>
      </c>
      <c r="E1976" s="78">
        <v>63</v>
      </c>
      <c r="F1976" s="75">
        <v>55</v>
      </c>
    </row>
    <row r="1977" spans="1:6" ht="15.75">
      <c r="A1977" s="114" t="s">
        <v>847</v>
      </c>
      <c r="B1977" s="74" t="s">
        <v>788</v>
      </c>
      <c r="C1977" s="78" t="s">
        <v>789</v>
      </c>
      <c r="D1977" s="78">
        <v>361</v>
      </c>
      <c r="E1977" s="78">
        <v>40</v>
      </c>
      <c r="F1977" s="75">
        <v>32</v>
      </c>
    </row>
    <row r="1978" spans="1:6" ht="15.75">
      <c r="A1978" s="114" t="s">
        <v>847</v>
      </c>
      <c r="B1978" s="74" t="s">
        <v>788</v>
      </c>
      <c r="C1978" s="78" t="s">
        <v>789</v>
      </c>
      <c r="D1978" s="78">
        <v>362</v>
      </c>
      <c r="E1978" s="78">
        <v>40</v>
      </c>
      <c r="F1978" s="75">
        <v>32</v>
      </c>
    </row>
    <row r="1979" spans="1:6" ht="15.75">
      <c r="A1979" s="114" t="s">
        <v>847</v>
      </c>
      <c r="B1979" s="74" t="s">
        <v>788</v>
      </c>
      <c r="C1979" s="78" t="s">
        <v>789</v>
      </c>
      <c r="D1979" s="78">
        <v>363</v>
      </c>
      <c r="E1979" s="78">
        <v>40</v>
      </c>
      <c r="F1979" s="75">
        <v>35</v>
      </c>
    </row>
    <row r="1980" spans="1:6" ht="15.75">
      <c r="A1980" s="114" t="s">
        <v>847</v>
      </c>
      <c r="B1980" s="74" t="s">
        <v>788</v>
      </c>
      <c r="C1980" s="78" t="s">
        <v>789</v>
      </c>
      <c r="D1980" s="78">
        <v>365</v>
      </c>
      <c r="E1980" s="78">
        <v>160</v>
      </c>
      <c r="F1980" s="75">
        <v>145</v>
      </c>
    </row>
    <row r="1981" spans="1:6" ht="15.75">
      <c r="A1981" s="114" t="s">
        <v>847</v>
      </c>
      <c r="B1981" s="74" t="s">
        <v>788</v>
      </c>
      <c r="C1981" s="78" t="s">
        <v>789</v>
      </c>
      <c r="D1981" s="78">
        <v>367</v>
      </c>
      <c r="E1981" s="78">
        <v>100</v>
      </c>
      <c r="F1981" s="75">
        <v>85</v>
      </c>
    </row>
    <row r="1982" spans="1:6" ht="15.75">
      <c r="A1982" s="114" t="s">
        <v>865</v>
      </c>
      <c r="B1982" s="74" t="s">
        <v>788</v>
      </c>
      <c r="C1982" s="78" t="s">
        <v>789</v>
      </c>
      <c r="D1982" s="78">
        <v>44</v>
      </c>
      <c r="E1982" s="78">
        <v>160</v>
      </c>
      <c r="F1982" s="75">
        <v>60</v>
      </c>
    </row>
    <row r="1983" spans="1:6" ht="15.75">
      <c r="A1983" s="114" t="s">
        <v>865</v>
      </c>
      <c r="B1983" s="74" t="s">
        <v>788</v>
      </c>
      <c r="C1983" s="78" t="s">
        <v>789</v>
      </c>
      <c r="D1983" s="78">
        <v>46</v>
      </c>
      <c r="E1983" s="78">
        <v>400</v>
      </c>
      <c r="F1983" s="75">
        <v>156</v>
      </c>
    </row>
    <row r="1984" spans="1:6" ht="15.75">
      <c r="A1984" s="114" t="s">
        <v>865</v>
      </c>
      <c r="B1984" s="74" t="s">
        <v>788</v>
      </c>
      <c r="C1984" s="78" t="s">
        <v>789</v>
      </c>
      <c r="D1984" s="78">
        <v>1</v>
      </c>
      <c r="E1984" s="78">
        <v>630</v>
      </c>
      <c r="F1984" s="75">
        <v>378</v>
      </c>
    </row>
    <row r="1985" spans="1:13" ht="15.75">
      <c r="A1985" s="114" t="s">
        <v>865</v>
      </c>
      <c r="B1985" s="74" t="s">
        <v>788</v>
      </c>
      <c r="C1985" s="78" t="s">
        <v>789</v>
      </c>
      <c r="D1985" s="78">
        <v>11</v>
      </c>
      <c r="E1985" s="78">
        <v>400</v>
      </c>
      <c r="F1985" s="75">
        <v>306</v>
      </c>
    </row>
    <row r="1986" spans="1:13" ht="15.75">
      <c r="A1986" s="114" t="s">
        <v>865</v>
      </c>
      <c r="B1986" s="74" t="s">
        <v>788</v>
      </c>
      <c r="C1986" s="78" t="s">
        <v>789</v>
      </c>
      <c r="D1986" s="78">
        <v>35</v>
      </c>
      <c r="E1986" s="78">
        <v>250</v>
      </c>
      <c r="F1986" s="75">
        <v>78</v>
      </c>
    </row>
    <row r="1987" spans="1:13" ht="15.75">
      <c r="A1987" s="114" t="s">
        <v>865</v>
      </c>
      <c r="B1987" s="74" t="s">
        <v>788</v>
      </c>
      <c r="C1987" s="78" t="s">
        <v>789</v>
      </c>
      <c r="D1987" s="78">
        <v>18</v>
      </c>
      <c r="E1987" s="78">
        <v>37</v>
      </c>
      <c r="F1987" s="75">
        <v>36</v>
      </c>
    </row>
    <row r="1988" spans="1:13" ht="15.75">
      <c r="A1988" s="114" t="s">
        <v>865</v>
      </c>
      <c r="B1988" s="74" t="s">
        <v>788</v>
      </c>
      <c r="C1988" s="78" t="s">
        <v>789</v>
      </c>
      <c r="D1988" s="78">
        <v>21</v>
      </c>
      <c r="E1988" s="78">
        <v>100</v>
      </c>
      <c r="F1988" s="92">
        <v>93.7</v>
      </c>
    </row>
    <row r="1989" spans="1:13" ht="15.75">
      <c r="A1989" s="114" t="s">
        <v>865</v>
      </c>
      <c r="B1989" s="74" t="s">
        <v>788</v>
      </c>
      <c r="C1989" s="78" t="s">
        <v>789</v>
      </c>
      <c r="D1989" s="78">
        <v>24</v>
      </c>
      <c r="E1989" s="78">
        <v>250</v>
      </c>
      <c r="F1989" s="92">
        <v>190.80086580086578</v>
      </c>
    </row>
    <row r="1990" spans="1:13" ht="15.75">
      <c r="A1990" s="114" t="s">
        <v>865</v>
      </c>
      <c r="B1990" s="74" t="s">
        <v>788</v>
      </c>
      <c r="C1990" s="78" t="s">
        <v>789</v>
      </c>
      <c r="D1990" s="78">
        <v>25</v>
      </c>
      <c r="E1990" s="78">
        <v>60</v>
      </c>
      <c r="F1990" s="92">
        <v>54.84</v>
      </c>
    </row>
    <row r="1991" spans="1:13" ht="15.75">
      <c r="A1991" s="114" t="s">
        <v>865</v>
      </c>
      <c r="B1991" s="74" t="s">
        <v>788</v>
      </c>
      <c r="C1991" s="78" t="s">
        <v>789</v>
      </c>
      <c r="D1991" s="78">
        <v>26</v>
      </c>
      <c r="E1991" s="78">
        <v>180</v>
      </c>
      <c r="F1991" s="92">
        <v>145</v>
      </c>
    </row>
    <row r="1992" spans="1:13" ht="15.75">
      <c r="A1992" s="114" t="s">
        <v>865</v>
      </c>
      <c r="B1992" s="74" t="s">
        <v>788</v>
      </c>
      <c r="C1992" s="78" t="s">
        <v>789</v>
      </c>
      <c r="D1992" s="78">
        <v>27</v>
      </c>
      <c r="E1992" s="78">
        <v>100</v>
      </c>
      <c r="F1992" s="92">
        <v>62</v>
      </c>
    </row>
    <row r="1993" spans="1:13" ht="15.75">
      <c r="A1993" s="114" t="s">
        <v>865</v>
      </c>
      <c r="B1993" s="74" t="s">
        <v>788</v>
      </c>
      <c r="C1993" s="78" t="s">
        <v>789</v>
      </c>
      <c r="D1993" s="78">
        <v>29</v>
      </c>
      <c r="E1993" s="78">
        <v>100</v>
      </c>
      <c r="F1993" s="92">
        <v>30</v>
      </c>
    </row>
    <row r="1994" spans="1:13" ht="15.75">
      <c r="A1994" s="114" t="s">
        <v>865</v>
      </c>
      <c r="B1994" s="74" t="s">
        <v>788</v>
      </c>
      <c r="C1994" s="78" t="s">
        <v>789</v>
      </c>
      <c r="D1994" s="78">
        <v>30</v>
      </c>
      <c r="E1994" s="78">
        <v>160</v>
      </c>
      <c r="F1994" s="127">
        <v>68</v>
      </c>
    </row>
    <row r="1995" spans="1:13" ht="15.75">
      <c r="A1995" s="115" t="s">
        <v>2490</v>
      </c>
      <c r="B1995" s="88" t="s">
        <v>2492</v>
      </c>
      <c r="C1995" s="74" t="s">
        <v>487</v>
      </c>
      <c r="D1995" s="87" t="s">
        <v>2491</v>
      </c>
      <c r="E1995" s="87">
        <v>250</v>
      </c>
      <c r="F1995" s="75">
        <v>175</v>
      </c>
      <c r="H1995" s="389"/>
      <c r="I1995" s="383"/>
      <c r="J1995" s="384"/>
      <c r="K1995" s="382"/>
      <c r="L1995" s="382"/>
      <c r="M1995" s="385"/>
    </row>
    <row r="1996" spans="1:13" ht="15.75">
      <c r="A1996" s="115" t="s">
        <v>488</v>
      </c>
      <c r="B1996" s="88" t="s">
        <v>2492</v>
      </c>
      <c r="C1996" s="74" t="s">
        <v>487</v>
      </c>
      <c r="D1996" s="87">
        <v>3</v>
      </c>
      <c r="E1996" s="87">
        <v>250</v>
      </c>
      <c r="F1996" s="75">
        <v>155</v>
      </c>
      <c r="H1996" s="389"/>
      <c r="I1996" s="383"/>
      <c r="J1996" s="384"/>
      <c r="K1996" s="382"/>
      <c r="L1996" s="382"/>
      <c r="M1996" s="385"/>
    </row>
    <row r="1997" spans="1:13" ht="15.75">
      <c r="A1997" s="115" t="s">
        <v>488</v>
      </c>
      <c r="B1997" s="88" t="s">
        <v>2492</v>
      </c>
      <c r="C1997" s="74" t="s">
        <v>487</v>
      </c>
      <c r="D1997" s="87">
        <v>4</v>
      </c>
      <c r="E1997" s="87">
        <v>250</v>
      </c>
      <c r="F1997" s="75">
        <v>155</v>
      </c>
      <c r="H1997" s="389"/>
      <c r="I1997" s="383"/>
      <c r="J1997" s="384"/>
      <c r="K1997" s="382"/>
      <c r="L1997" s="382"/>
      <c r="M1997" s="385"/>
    </row>
    <row r="1998" spans="1:13" ht="15.75">
      <c r="A1998" s="115" t="s">
        <v>488</v>
      </c>
      <c r="B1998" s="88" t="s">
        <v>2492</v>
      </c>
      <c r="C1998" s="74" t="s">
        <v>487</v>
      </c>
      <c r="D1998" s="87">
        <v>5</v>
      </c>
      <c r="E1998" s="87">
        <v>160</v>
      </c>
      <c r="F1998" s="75">
        <v>91</v>
      </c>
      <c r="H1998" s="389"/>
      <c r="I1998" s="383"/>
      <c r="J1998" s="384"/>
      <c r="K1998" s="382"/>
      <c r="L1998" s="382"/>
      <c r="M1998" s="385"/>
    </row>
    <row r="1999" spans="1:13" ht="15.75">
      <c r="A1999" s="115" t="s">
        <v>488</v>
      </c>
      <c r="B1999" s="88" t="s">
        <v>2492</v>
      </c>
      <c r="C1999" s="74" t="s">
        <v>487</v>
      </c>
      <c r="D1999" s="87">
        <v>8</v>
      </c>
      <c r="E1999" s="87">
        <v>100</v>
      </c>
      <c r="F1999" s="75">
        <v>55</v>
      </c>
      <c r="H1999" s="389"/>
      <c r="I1999" s="383"/>
      <c r="J1999" s="384"/>
      <c r="K1999" s="382"/>
      <c r="L1999" s="382"/>
      <c r="M1999" s="385"/>
    </row>
    <row r="2000" spans="1:13" ht="15.75">
      <c r="A2000" s="115" t="s">
        <v>488</v>
      </c>
      <c r="B2000" s="88" t="s">
        <v>2492</v>
      </c>
      <c r="C2000" s="74" t="s">
        <v>487</v>
      </c>
      <c r="D2000" s="87">
        <v>9</v>
      </c>
      <c r="E2000" s="87">
        <v>100</v>
      </c>
      <c r="F2000" s="75">
        <v>83</v>
      </c>
      <c r="H2000" s="389"/>
      <c r="I2000" s="383"/>
      <c r="J2000" s="384"/>
      <c r="K2000" s="382"/>
      <c r="L2000" s="382"/>
      <c r="M2000" s="385"/>
    </row>
    <row r="2001" spans="1:13" ht="15.75">
      <c r="A2001" s="115" t="s">
        <v>488</v>
      </c>
      <c r="B2001" s="88" t="s">
        <v>2492</v>
      </c>
      <c r="C2001" s="74" t="s">
        <v>487</v>
      </c>
      <c r="D2001" s="87">
        <v>40</v>
      </c>
      <c r="E2001" s="87">
        <v>160</v>
      </c>
      <c r="F2001" s="75">
        <v>89</v>
      </c>
      <c r="H2001" s="389"/>
      <c r="I2001" s="383"/>
      <c r="J2001" s="384"/>
      <c r="K2001" s="382"/>
      <c r="L2001" s="382"/>
      <c r="M2001" s="385"/>
    </row>
    <row r="2002" spans="1:13" ht="15.75">
      <c r="A2002" s="115" t="s">
        <v>488</v>
      </c>
      <c r="B2002" s="88" t="s">
        <v>2492</v>
      </c>
      <c r="C2002" s="74" t="s">
        <v>487</v>
      </c>
      <c r="D2002" s="87">
        <v>42</v>
      </c>
      <c r="E2002" s="87">
        <v>100</v>
      </c>
      <c r="F2002" s="75">
        <v>55</v>
      </c>
      <c r="H2002" s="389"/>
      <c r="I2002" s="383"/>
      <c r="J2002" s="384"/>
      <c r="K2002" s="382"/>
      <c r="L2002" s="382"/>
      <c r="M2002" s="385"/>
    </row>
    <row r="2003" spans="1:13" ht="15.75">
      <c r="A2003" s="115" t="s">
        <v>488</v>
      </c>
      <c r="B2003" s="88" t="s">
        <v>2492</v>
      </c>
      <c r="C2003" s="74" t="s">
        <v>487</v>
      </c>
      <c r="D2003" s="87">
        <v>49</v>
      </c>
      <c r="E2003" s="87">
        <v>160</v>
      </c>
      <c r="F2003" s="75">
        <v>94</v>
      </c>
      <c r="H2003" s="389"/>
      <c r="I2003" s="383"/>
      <c r="J2003" s="384"/>
      <c r="K2003" s="382"/>
      <c r="L2003" s="382"/>
      <c r="M2003" s="385"/>
    </row>
    <row r="2004" spans="1:13" ht="15.75">
      <c r="A2004" s="115" t="s">
        <v>488</v>
      </c>
      <c r="B2004" s="88" t="s">
        <v>2492</v>
      </c>
      <c r="C2004" s="74" t="s">
        <v>487</v>
      </c>
      <c r="D2004" s="87">
        <v>61</v>
      </c>
      <c r="E2004" s="87">
        <v>160</v>
      </c>
      <c r="F2004" s="75">
        <v>30</v>
      </c>
      <c r="H2004" s="389"/>
      <c r="I2004" s="383"/>
      <c r="J2004" s="384"/>
      <c r="K2004" s="382"/>
      <c r="L2004" s="382"/>
      <c r="M2004" s="385"/>
    </row>
    <row r="2005" spans="1:13" ht="15.75">
      <c r="A2005" s="115" t="s">
        <v>488</v>
      </c>
      <c r="B2005" s="88" t="s">
        <v>2492</v>
      </c>
      <c r="C2005" s="74" t="s">
        <v>487</v>
      </c>
      <c r="D2005" s="87">
        <v>65</v>
      </c>
      <c r="E2005" s="87">
        <v>400</v>
      </c>
      <c r="F2005" s="75">
        <v>316</v>
      </c>
      <c r="H2005" s="389"/>
      <c r="I2005" s="383"/>
      <c r="J2005" s="384"/>
      <c r="K2005" s="382"/>
      <c r="L2005" s="382"/>
      <c r="M2005" s="385"/>
    </row>
    <row r="2006" spans="1:13" ht="15.75">
      <c r="A2006" s="115" t="s">
        <v>488</v>
      </c>
      <c r="B2006" s="88" t="s">
        <v>2492</v>
      </c>
      <c r="C2006" s="74" t="s">
        <v>487</v>
      </c>
      <c r="D2006" s="87">
        <v>68</v>
      </c>
      <c r="E2006" s="87">
        <v>160</v>
      </c>
      <c r="F2006" s="75">
        <v>102</v>
      </c>
      <c r="H2006" s="389"/>
      <c r="I2006" s="383"/>
      <c r="J2006" s="384"/>
      <c r="K2006" s="382"/>
      <c r="L2006" s="382"/>
      <c r="M2006" s="385"/>
    </row>
    <row r="2007" spans="1:13" ht="15.75">
      <c r="A2007" s="115" t="s">
        <v>488</v>
      </c>
      <c r="B2007" s="88" t="s">
        <v>2492</v>
      </c>
      <c r="C2007" s="74" t="s">
        <v>487</v>
      </c>
      <c r="D2007" s="87">
        <v>79</v>
      </c>
      <c r="E2007" s="87">
        <v>250</v>
      </c>
      <c r="F2007" s="75">
        <v>225</v>
      </c>
      <c r="H2007" s="389"/>
      <c r="I2007" s="383"/>
      <c r="J2007" s="384"/>
      <c r="K2007" s="382"/>
      <c r="L2007" s="382"/>
      <c r="M2007" s="385"/>
    </row>
    <row r="2008" spans="1:13" ht="15.75">
      <c r="A2008" s="115" t="s">
        <v>488</v>
      </c>
      <c r="B2008" s="88" t="s">
        <v>2492</v>
      </c>
      <c r="C2008" s="74" t="s">
        <v>487</v>
      </c>
      <c r="D2008" s="87">
        <v>80</v>
      </c>
      <c r="E2008" s="87">
        <v>250</v>
      </c>
      <c r="F2008" s="75">
        <v>227</v>
      </c>
      <c r="H2008" s="389"/>
      <c r="I2008" s="383"/>
      <c r="J2008" s="384"/>
      <c r="K2008" s="382"/>
      <c r="L2008" s="382"/>
      <c r="M2008" s="385"/>
    </row>
    <row r="2009" spans="1:13" ht="15.75">
      <c r="A2009" s="115" t="s">
        <v>488</v>
      </c>
      <c r="B2009" s="88" t="s">
        <v>2492</v>
      </c>
      <c r="C2009" s="74" t="s">
        <v>487</v>
      </c>
      <c r="D2009" s="87">
        <v>89</v>
      </c>
      <c r="E2009" s="87">
        <v>100</v>
      </c>
      <c r="F2009" s="75">
        <v>29</v>
      </c>
      <c r="H2009" s="389"/>
      <c r="I2009" s="383"/>
      <c r="J2009" s="384"/>
      <c r="K2009" s="382"/>
      <c r="L2009" s="382"/>
      <c r="M2009" s="385"/>
    </row>
    <row r="2010" spans="1:13" ht="15.75">
      <c r="A2010" s="115" t="s">
        <v>488</v>
      </c>
      <c r="B2010" s="88" t="s">
        <v>2492</v>
      </c>
      <c r="C2010" s="74" t="s">
        <v>487</v>
      </c>
      <c r="D2010" s="87">
        <v>2</v>
      </c>
      <c r="E2010" s="87">
        <v>160</v>
      </c>
      <c r="F2010" s="75">
        <v>142</v>
      </c>
      <c r="H2010" s="389"/>
      <c r="I2010" s="383"/>
      <c r="J2010" s="384"/>
      <c r="K2010" s="382"/>
      <c r="L2010" s="382"/>
      <c r="M2010" s="385"/>
    </row>
    <row r="2011" spans="1:13" ht="15.75">
      <c r="A2011" s="115" t="s">
        <v>488</v>
      </c>
      <c r="B2011" s="88" t="s">
        <v>2492</v>
      </c>
      <c r="C2011" s="74" t="s">
        <v>487</v>
      </c>
      <c r="D2011" s="87">
        <v>92</v>
      </c>
      <c r="E2011" s="87">
        <v>400</v>
      </c>
      <c r="F2011" s="75">
        <v>360</v>
      </c>
      <c r="H2011" s="389"/>
      <c r="I2011" s="383"/>
      <c r="J2011" s="384"/>
      <c r="K2011" s="382"/>
      <c r="L2011" s="382"/>
      <c r="M2011" s="385"/>
    </row>
    <row r="2012" spans="1:13" ht="15.75">
      <c r="A2012" s="115" t="s">
        <v>489</v>
      </c>
      <c r="B2012" s="88" t="s">
        <v>2492</v>
      </c>
      <c r="C2012" s="74" t="s">
        <v>487</v>
      </c>
      <c r="D2012" s="87">
        <v>94</v>
      </c>
      <c r="E2012" s="87">
        <v>100</v>
      </c>
      <c r="F2012" s="75">
        <v>62</v>
      </c>
      <c r="H2012" s="389"/>
      <c r="I2012" s="383"/>
      <c r="J2012" s="384"/>
      <c r="K2012" s="382"/>
      <c r="L2012" s="382"/>
      <c r="M2012" s="385"/>
    </row>
    <row r="2013" spans="1:13" ht="15.75">
      <c r="A2013" s="115" t="s">
        <v>488</v>
      </c>
      <c r="B2013" s="88" t="s">
        <v>2492</v>
      </c>
      <c r="C2013" s="74" t="s">
        <v>487</v>
      </c>
      <c r="D2013" s="87">
        <v>34</v>
      </c>
      <c r="E2013" s="87">
        <v>100</v>
      </c>
      <c r="F2013" s="75">
        <v>74</v>
      </c>
      <c r="H2013" s="389"/>
      <c r="I2013" s="383"/>
      <c r="J2013" s="384"/>
      <c r="K2013" s="382"/>
      <c r="L2013" s="382"/>
      <c r="M2013" s="385"/>
    </row>
    <row r="2014" spans="1:13" ht="15.75">
      <c r="A2014" s="115" t="s">
        <v>488</v>
      </c>
      <c r="B2014" s="88" t="s">
        <v>2492</v>
      </c>
      <c r="C2014" s="74" t="s">
        <v>487</v>
      </c>
      <c r="D2014" s="87">
        <v>104</v>
      </c>
      <c r="E2014" s="87">
        <v>160</v>
      </c>
      <c r="F2014" s="75">
        <v>115</v>
      </c>
      <c r="H2014" s="389"/>
      <c r="I2014" s="383"/>
      <c r="J2014" s="384"/>
      <c r="K2014" s="382"/>
      <c r="L2014" s="382"/>
      <c r="M2014" s="385"/>
    </row>
    <row r="2015" spans="1:13" ht="15.75">
      <c r="A2015" s="115" t="s">
        <v>489</v>
      </c>
      <c r="B2015" s="88" t="s">
        <v>2492</v>
      </c>
      <c r="C2015" s="74" t="s">
        <v>487</v>
      </c>
      <c r="D2015" s="87">
        <v>90</v>
      </c>
      <c r="E2015" s="87">
        <v>160</v>
      </c>
      <c r="F2015" s="75">
        <v>136</v>
      </c>
      <c r="H2015" s="389"/>
      <c r="I2015" s="383"/>
      <c r="J2015" s="384"/>
      <c r="K2015" s="382"/>
      <c r="L2015" s="382"/>
      <c r="M2015" s="385"/>
    </row>
    <row r="2016" spans="1:13" ht="15.75">
      <c r="A2016" s="115" t="s">
        <v>488</v>
      </c>
      <c r="B2016" s="88" t="s">
        <v>2492</v>
      </c>
      <c r="C2016" s="74" t="s">
        <v>487</v>
      </c>
      <c r="D2016" s="87">
        <v>39</v>
      </c>
      <c r="E2016" s="87">
        <v>250</v>
      </c>
      <c r="F2016" s="75">
        <v>222</v>
      </c>
      <c r="H2016" s="389"/>
      <c r="I2016" s="383"/>
      <c r="J2016" s="384"/>
      <c r="K2016" s="382"/>
      <c r="L2016" s="382"/>
      <c r="M2016" s="385"/>
    </row>
    <row r="2017" spans="1:13" ht="15.75">
      <c r="A2017" s="115" t="s">
        <v>488</v>
      </c>
      <c r="B2017" s="88" t="s">
        <v>2492</v>
      </c>
      <c r="C2017" s="74" t="s">
        <v>487</v>
      </c>
      <c r="D2017" s="87">
        <v>75</v>
      </c>
      <c r="E2017" s="87">
        <v>100</v>
      </c>
      <c r="F2017" s="75">
        <v>79</v>
      </c>
      <c r="H2017" s="389"/>
      <c r="I2017" s="383"/>
      <c r="J2017" s="384"/>
      <c r="K2017" s="382"/>
      <c r="L2017" s="382"/>
      <c r="M2017" s="385"/>
    </row>
    <row r="2018" spans="1:13" ht="15.75">
      <c r="A2018" s="115" t="s">
        <v>488</v>
      </c>
      <c r="B2018" s="88" t="s">
        <v>2492</v>
      </c>
      <c r="C2018" s="74" t="s">
        <v>487</v>
      </c>
      <c r="D2018" s="87">
        <v>35</v>
      </c>
      <c r="E2018" s="87">
        <v>60</v>
      </c>
      <c r="F2018" s="75">
        <v>32</v>
      </c>
      <c r="H2018" s="389"/>
      <c r="I2018" s="383"/>
      <c r="J2018" s="384"/>
      <c r="K2018" s="382"/>
      <c r="L2018" s="382"/>
      <c r="M2018" s="385"/>
    </row>
    <row r="2019" spans="1:13" ht="15.75">
      <c r="A2019" s="115" t="s">
        <v>488</v>
      </c>
      <c r="B2019" s="88" t="s">
        <v>2492</v>
      </c>
      <c r="C2019" s="74" t="s">
        <v>487</v>
      </c>
      <c r="D2019" s="87">
        <v>87</v>
      </c>
      <c r="E2019" s="87">
        <v>100</v>
      </c>
      <c r="F2019" s="75">
        <v>84</v>
      </c>
      <c r="H2019" s="389"/>
      <c r="I2019" s="383"/>
      <c r="J2019" s="384"/>
      <c r="K2019" s="382"/>
      <c r="L2019" s="382"/>
      <c r="M2019" s="385"/>
    </row>
    <row r="2020" spans="1:13" ht="15.75">
      <c r="A2020" s="115" t="s">
        <v>490</v>
      </c>
      <c r="B2020" s="88" t="s">
        <v>2492</v>
      </c>
      <c r="C2020" s="74" t="s">
        <v>487</v>
      </c>
      <c r="D2020" s="87">
        <v>98</v>
      </c>
      <c r="E2020" s="87">
        <v>63</v>
      </c>
      <c r="F2020" s="75">
        <v>56</v>
      </c>
      <c r="H2020" s="389"/>
      <c r="I2020" s="383"/>
      <c r="J2020" s="384"/>
      <c r="K2020" s="382"/>
      <c r="L2020" s="382"/>
      <c r="M2020" s="385"/>
    </row>
    <row r="2021" spans="1:13" ht="15.75">
      <c r="A2021" s="115" t="s">
        <v>488</v>
      </c>
      <c r="B2021" s="88" t="s">
        <v>2492</v>
      </c>
      <c r="C2021" s="74" t="s">
        <v>487</v>
      </c>
      <c r="D2021" s="87">
        <v>31</v>
      </c>
      <c r="E2021" s="87">
        <v>160</v>
      </c>
      <c r="F2021" s="75">
        <v>76</v>
      </c>
      <c r="H2021" s="389"/>
      <c r="I2021" s="383"/>
      <c r="J2021" s="384"/>
      <c r="K2021" s="382"/>
      <c r="L2021" s="382"/>
      <c r="M2021" s="385"/>
    </row>
    <row r="2022" spans="1:13" ht="15.75">
      <c r="A2022" s="115" t="s">
        <v>488</v>
      </c>
      <c r="B2022" s="88" t="s">
        <v>2492</v>
      </c>
      <c r="C2022" s="74" t="s">
        <v>487</v>
      </c>
      <c r="D2022" s="87">
        <v>41</v>
      </c>
      <c r="E2022" s="87">
        <v>250</v>
      </c>
      <c r="F2022" s="75">
        <v>225</v>
      </c>
      <c r="H2022" s="389"/>
      <c r="I2022" s="383"/>
      <c r="J2022" s="384"/>
      <c r="K2022" s="382"/>
      <c r="L2022" s="382"/>
      <c r="M2022" s="385"/>
    </row>
    <row r="2023" spans="1:13" ht="15.75">
      <c r="A2023" s="115" t="s">
        <v>488</v>
      </c>
      <c r="B2023" s="88" t="s">
        <v>2492</v>
      </c>
      <c r="C2023" s="74" t="s">
        <v>487</v>
      </c>
      <c r="D2023" s="87">
        <v>62</v>
      </c>
      <c r="E2023" s="87">
        <v>400</v>
      </c>
      <c r="F2023" s="75">
        <v>368</v>
      </c>
      <c r="H2023" s="389"/>
      <c r="I2023" s="383"/>
      <c r="J2023" s="384"/>
      <c r="K2023" s="382"/>
      <c r="L2023" s="382"/>
      <c r="M2023" s="385"/>
    </row>
    <row r="2024" spans="1:13" ht="15.75">
      <c r="A2024" s="115" t="s">
        <v>489</v>
      </c>
      <c r="B2024" s="88" t="s">
        <v>2492</v>
      </c>
      <c r="C2024" s="74" t="s">
        <v>487</v>
      </c>
      <c r="D2024" s="87">
        <v>66</v>
      </c>
      <c r="E2024" s="87">
        <v>100</v>
      </c>
      <c r="F2024" s="75">
        <v>65</v>
      </c>
      <c r="H2024" s="389"/>
      <c r="I2024" s="383"/>
      <c r="J2024" s="384"/>
      <c r="K2024" s="382"/>
      <c r="L2024" s="382"/>
      <c r="M2024" s="385"/>
    </row>
    <row r="2025" spans="1:13" ht="15.75">
      <c r="A2025" s="115" t="s">
        <v>488</v>
      </c>
      <c r="B2025" s="88" t="s">
        <v>2492</v>
      </c>
      <c r="C2025" s="74" t="s">
        <v>487</v>
      </c>
      <c r="D2025" s="87">
        <v>69</v>
      </c>
      <c r="E2025" s="87">
        <v>100</v>
      </c>
      <c r="F2025" s="75">
        <v>38</v>
      </c>
      <c r="H2025" s="389"/>
      <c r="I2025" s="383"/>
      <c r="J2025" s="384"/>
      <c r="K2025" s="382"/>
      <c r="L2025" s="382"/>
      <c r="M2025" s="385"/>
    </row>
    <row r="2026" spans="1:13" ht="15.75">
      <c r="A2026" s="115" t="s">
        <v>488</v>
      </c>
      <c r="B2026" s="88" t="s">
        <v>2492</v>
      </c>
      <c r="C2026" s="74" t="s">
        <v>487</v>
      </c>
      <c r="D2026" s="87">
        <v>77</v>
      </c>
      <c r="E2026" s="87">
        <v>250</v>
      </c>
      <c r="F2026" s="75">
        <v>215</v>
      </c>
      <c r="H2026" s="389"/>
      <c r="I2026" s="383"/>
      <c r="J2026" s="384"/>
      <c r="K2026" s="382"/>
      <c r="L2026" s="382"/>
      <c r="M2026" s="385"/>
    </row>
    <row r="2027" spans="1:13" ht="15.75">
      <c r="A2027" s="115" t="s">
        <v>488</v>
      </c>
      <c r="B2027" s="88" t="s">
        <v>2492</v>
      </c>
      <c r="C2027" s="74" t="s">
        <v>487</v>
      </c>
      <c r="D2027" s="87">
        <v>93</v>
      </c>
      <c r="E2027" s="87">
        <v>160</v>
      </c>
      <c r="F2027" s="75">
        <v>121</v>
      </c>
      <c r="H2027" s="389"/>
      <c r="I2027" s="383"/>
      <c r="J2027" s="384"/>
      <c r="K2027" s="382"/>
      <c r="L2027" s="382"/>
      <c r="M2027" s="385"/>
    </row>
    <row r="2028" spans="1:13" ht="15.75">
      <c r="A2028" s="115" t="s">
        <v>488</v>
      </c>
      <c r="B2028" s="88" t="s">
        <v>2492</v>
      </c>
      <c r="C2028" s="74" t="s">
        <v>487</v>
      </c>
      <c r="D2028" s="87">
        <v>95</v>
      </c>
      <c r="E2028" s="87">
        <v>160</v>
      </c>
      <c r="F2028" s="75">
        <v>102</v>
      </c>
      <c r="H2028" s="389"/>
      <c r="I2028" s="383"/>
      <c r="J2028" s="384"/>
      <c r="K2028" s="382"/>
      <c r="L2028" s="382"/>
      <c r="M2028" s="385"/>
    </row>
    <row r="2029" spans="1:13" ht="15.75">
      <c r="A2029" s="115" t="s">
        <v>488</v>
      </c>
      <c r="B2029" s="88" t="s">
        <v>2492</v>
      </c>
      <c r="C2029" s="74" t="s">
        <v>487</v>
      </c>
      <c r="D2029" s="87">
        <v>99</v>
      </c>
      <c r="E2029" s="87">
        <v>100</v>
      </c>
      <c r="F2029" s="75">
        <v>90</v>
      </c>
      <c r="H2029" s="389"/>
      <c r="I2029" s="383"/>
      <c r="J2029" s="384"/>
      <c r="K2029" s="382"/>
      <c r="L2029" s="382"/>
      <c r="M2029" s="385"/>
    </row>
    <row r="2030" spans="1:13" ht="15.75">
      <c r="A2030" s="115" t="s">
        <v>488</v>
      </c>
      <c r="B2030" s="88" t="s">
        <v>2492</v>
      </c>
      <c r="C2030" s="74" t="s">
        <v>487</v>
      </c>
      <c r="D2030" s="87">
        <v>25</v>
      </c>
      <c r="E2030" s="87">
        <v>160</v>
      </c>
      <c r="F2030" s="75">
        <v>60</v>
      </c>
      <c r="H2030" s="389"/>
      <c r="I2030" s="383"/>
      <c r="J2030" s="384"/>
      <c r="K2030" s="382"/>
      <c r="L2030" s="382"/>
      <c r="M2030" s="385"/>
    </row>
    <row r="2031" spans="1:13" ht="15.75">
      <c r="A2031" s="115" t="s">
        <v>488</v>
      </c>
      <c r="B2031" s="88" t="s">
        <v>2492</v>
      </c>
      <c r="C2031" s="74" t="s">
        <v>487</v>
      </c>
      <c r="D2031" s="87">
        <v>26</v>
      </c>
      <c r="E2031" s="87">
        <v>160</v>
      </c>
      <c r="F2031" s="75">
        <v>129</v>
      </c>
      <c r="H2031" s="389"/>
      <c r="I2031" s="383"/>
      <c r="J2031" s="384"/>
      <c r="K2031" s="382"/>
      <c r="L2031" s="382"/>
      <c r="M2031" s="385"/>
    </row>
    <row r="2032" spans="1:13" ht="15.75">
      <c r="A2032" s="115" t="s">
        <v>488</v>
      </c>
      <c r="B2032" s="88" t="s">
        <v>2492</v>
      </c>
      <c r="C2032" s="74" t="s">
        <v>487</v>
      </c>
      <c r="D2032" s="89">
        <v>27</v>
      </c>
      <c r="E2032" s="89">
        <v>160</v>
      </c>
      <c r="F2032" s="75">
        <v>45</v>
      </c>
      <c r="H2032" s="389"/>
      <c r="I2032" s="383"/>
      <c r="J2032" s="384"/>
      <c r="K2032" s="386"/>
      <c r="L2032" s="386"/>
      <c r="M2032" s="385"/>
    </row>
    <row r="2033" spans="1:13" ht="15.75">
      <c r="A2033" s="115" t="s">
        <v>488</v>
      </c>
      <c r="B2033" s="88" t="s">
        <v>2492</v>
      </c>
      <c r="C2033" s="74" t="s">
        <v>487</v>
      </c>
      <c r="D2033" s="89">
        <v>28</v>
      </c>
      <c r="E2033" s="89">
        <v>100</v>
      </c>
      <c r="F2033" s="75">
        <v>23</v>
      </c>
      <c r="H2033" s="389"/>
      <c r="I2033" s="383"/>
      <c r="J2033" s="384"/>
      <c r="K2033" s="386"/>
      <c r="L2033" s="386"/>
      <c r="M2033" s="385"/>
    </row>
    <row r="2034" spans="1:13" ht="15.75">
      <c r="A2034" s="115" t="s">
        <v>488</v>
      </c>
      <c r="B2034" s="88" t="s">
        <v>2492</v>
      </c>
      <c r="C2034" s="74" t="s">
        <v>487</v>
      </c>
      <c r="D2034" s="89">
        <v>32</v>
      </c>
      <c r="E2034" s="89">
        <v>60</v>
      </c>
      <c r="F2034" s="75">
        <v>36</v>
      </c>
      <c r="H2034" s="389"/>
      <c r="I2034" s="383"/>
      <c r="J2034" s="384"/>
      <c r="K2034" s="386"/>
      <c r="L2034" s="386"/>
      <c r="M2034" s="385"/>
    </row>
    <row r="2035" spans="1:13" ht="15.75">
      <c r="A2035" s="115" t="s">
        <v>488</v>
      </c>
      <c r="B2035" s="88" t="s">
        <v>2492</v>
      </c>
      <c r="C2035" s="74" t="s">
        <v>487</v>
      </c>
      <c r="D2035" s="89">
        <v>33</v>
      </c>
      <c r="E2035" s="89">
        <v>160</v>
      </c>
      <c r="F2035" s="75">
        <v>145</v>
      </c>
      <c r="H2035" s="389"/>
      <c r="I2035" s="383"/>
      <c r="J2035" s="384"/>
      <c r="K2035" s="386"/>
      <c r="L2035" s="386"/>
      <c r="M2035" s="385"/>
    </row>
    <row r="2036" spans="1:13" ht="15.75">
      <c r="A2036" s="115" t="s">
        <v>488</v>
      </c>
      <c r="B2036" s="88" t="s">
        <v>2492</v>
      </c>
      <c r="C2036" s="74" t="s">
        <v>487</v>
      </c>
      <c r="D2036" s="89">
        <v>47</v>
      </c>
      <c r="E2036" s="89">
        <v>100</v>
      </c>
      <c r="F2036" s="75">
        <v>72</v>
      </c>
      <c r="H2036" s="389"/>
      <c r="I2036" s="383"/>
      <c r="J2036" s="384"/>
      <c r="K2036" s="386"/>
      <c r="L2036" s="386"/>
      <c r="M2036" s="385"/>
    </row>
    <row r="2037" spans="1:13" ht="15.75">
      <c r="A2037" s="115" t="s">
        <v>488</v>
      </c>
      <c r="B2037" s="88" t="s">
        <v>2492</v>
      </c>
      <c r="C2037" s="74" t="s">
        <v>487</v>
      </c>
      <c r="D2037" s="89">
        <v>83</v>
      </c>
      <c r="E2037" s="89">
        <v>63</v>
      </c>
      <c r="F2037" s="75">
        <v>55.4</v>
      </c>
      <c r="H2037" s="389"/>
      <c r="I2037" s="383"/>
      <c r="J2037" s="384"/>
      <c r="K2037" s="386"/>
      <c r="L2037" s="386"/>
      <c r="M2037" s="385"/>
    </row>
    <row r="2038" spans="1:13" ht="15.75">
      <c r="A2038" s="115" t="s">
        <v>488</v>
      </c>
      <c r="B2038" s="88" t="s">
        <v>2492</v>
      </c>
      <c r="C2038" s="74" t="s">
        <v>487</v>
      </c>
      <c r="D2038" s="89">
        <v>86</v>
      </c>
      <c r="E2038" s="89">
        <v>160</v>
      </c>
      <c r="F2038" s="75">
        <v>61</v>
      </c>
      <c r="H2038" s="389"/>
      <c r="I2038" s="383"/>
      <c r="J2038" s="384"/>
      <c r="K2038" s="386"/>
      <c r="L2038" s="386"/>
      <c r="M2038" s="385"/>
    </row>
    <row r="2039" spans="1:13" ht="15.75">
      <c r="A2039" s="115" t="s">
        <v>488</v>
      </c>
      <c r="B2039" s="88" t="s">
        <v>2492</v>
      </c>
      <c r="C2039" s="74" t="s">
        <v>487</v>
      </c>
      <c r="D2039" s="89">
        <v>91</v>
      </c>
      <c r="E2039" s="89">
        <v>60</v>
      </c>
      <c r="F2039" s="75">
        <v>50</v>
      </c>
      <c r="H2039" s="389"/>
      <c r="I2039" s="383"/>
      <c r="J2039" s="384"/>
      <c r="K2039" s="386"/>
      <c r="L2039" s="386"/>
      <c r="M2039" s="385"/>
    </row>
    <row r="2040" spans="1:13" ht="15.75">
      <c r="A2040" s="115" t="s">
        <v>488</v>
      </c>
      <c r="B2040" s="88" t="s">
        <v>2492</v>
      </c>
      <c r="C2040" s="74" t="s">
        <v>487</v>
      </c>
      <c r="D2040" s="89">
        <v>67</v>
      </c>
      <c r="E2040" s="89">
        <v>40</v>
      </c>
      <c r="F2040" s="75">
        <v>33</v>
      </c>
      <c r="H2040" s="389"/>
      <c r="I2040" s="383"/>
      <c r="J2040" s="384"/>
      <c r="K2040" s="386"/>
      <c r="L2040" s="386"/>
      <c r="M2040" s="385"/>
    </row>
    <row r="2041" spans="1:13" ht="15.75">
      <c r="A2041" s="115" t="s">
        <v>488</v>
      </c>
      <c r="B2041" s="88" t="s">
        <v>2492</v>
      </c>
      <c r="C2041" s="74" t="s">
        <v>487</v>
      </c>
      <c r="D2041" s="89">
        <v>10</v>
      </c>
      <c r="E2041" s="89">
        <v>250</v>
      </c>
      <c r="F2041" s="75">
        <v>177</v>
      </c>
      <c r="H2041" s="389"/>
      <c r="I2041" s="383"/>
      <c r="J2041" s="384"/>
      <c r="K2041" s="386"/>
      <c r="L2041" s="386"/>
      <c r="M2041" s="385"/>
    </row>
    <row r="2042" spans="1:13" ht="15.75">
      <c r="A2042" s="115" t="s">
        <v>488</v>
      </c>
      <c r="B2042" s="88" t="s">
        <v>2492</v>
      </c>
      <c r="C2042" s="74" t="s">
        <v>487</v>
      </c>
      <c r="D2042" s="89">
        <v>11</v>
      </c>
      <c r="E2042" s="89">
        <v>160</v>
      </c>
      <c r="F2042" s="75">
        <v>112</v>
      </c>
      <c r="H2042" s="389"/>
      <c r="I2042" s="383"/>
      <c r="J2042" s="384"/>
      <c r="K2042" s="386"/>
      <c r="L2042" s="386"/>
      <c r="M2042" s="385"/>
    </row>
    <row r="2043" spans="1:13" ht="15.75">
      <c r="A2043" s="115" t="s">
        <v>488</v>
      </c>
      <c r="B2043" s="88" t="s">
        <v>2492</v>
      </c>
      <c r="C2043" s="74" t="s">
        <v>487</v>
      </c>
      <c r="D2043" s="89">
        <v>12</v>
      </c>
      <c r="E2043" s="89">
        <v>60</v>
      </c>
      <c r="F2043" s="75">
        <v>34</v>
      </c>
      <c r="H2043" s="389"/>
      <c r="I2043" s="383"/>
      <c r="J2043" s="384"/>
      <c r="K2043" s="386"/>
      <c r="L2043" s="386"/>
      <c r="M2043" s="385"/>
    </row>
    <row r="2044" spans="1:13" ht="15.75">
      <c r="A2044" s="115" t="s">
        <v>488</v>
      </c>
      <c r="B2044" s="88" t="s">
        <v>2492</v>
      </c>
      <c r="C2044" s="74" t="s">
        <v>487</v>
      </c>
      <c r="D2044" s="89">
        <v>13</v>
      </c>
      <c r="E2044" s="89">
        <v>160</v>
      </c>
      <c r="F2044" s="75">
        <v>125</v>
      </c>
      <c r="H2044" s="389"/>
      <c r="I2044" s="383"/>
      <c r="J2044" s="384"/>
      <c r="K2044" s="386"/>
      <c r="L2044" s="386"/>
      <c r="M2044" s="385"/>
    </row>
    <row r="2045" spans="1:13" ht="15.75">
      <c r="A2045" s="115" t="s">
        <v>488</v>
      </c>
      <c r="B2045" s="88" t="s">
        <v>2492</v>
      </c>
      <c r="C2045" s="74" t="s">
        <v>487</v>
      </c>
      <c r="D2045" s="89">
        <v>14</v>
      </c>
      <c r="E2045" s="89">
        <v>100</v>
      </c>
      <c r="F2045" s="75">
        <v>69</v>
      </c>
      <c r="H2045" s="389"/>
      <c r="I2045" s="383"/>
      <c r="J2045" s="384"/>
      <c r="K2045" s="386"/>
      <c r="L2045" s="386"/>
      <c r="M2045" s="385"/>
    </row>
    <row r="2046" spans="1:13" ht="15.75">
      <c r="A2046" s="115" t="s">
        <v>488</v>
      </c>
      <c r="B2046" s="88" t="s">
        <v>2492</v>
      </c>
      <c r="C2046" s="74" t="s">
        <v>487</v>
      </c>
      <c r="D2046" s="89">
        <v>15</v>
      </c>
      <c r="E2046" s="89">
        <v>250</v>
      </c>
      <c r="F2046" s="75">
        <v>115</v>
      </c>
      <c r="H2046" s="389"/>
      <c r="I2046" s="383"/>
      <c r="J2046" s="384"/>
      <c r="K2046" s="386"/>
      <c r="L2046" s="386"/>
      <c r="M2046" s="385"/>
    </row>
    <row r="2047" spans="1:13" ht="15.75">
      <c r="A2047" s="115" t="s">
        <v>488</v>
      </c>
      <c r="B2047" s="88" t="s">
        <v>2492</v>
      </c>
      <c r="C2047" s="74" t="s">
        <v>487</v>
      </c>
      <c r="D2047" s="89">
        <v>17</v>
      </c>
      <c r="E2047" s="89">
        <v>250</v>
      </c>
      <c r="F2047" s="75">
        <v>122</v>
      </c>
      <c r="H2047" s="389"/>
      <c r="I2047" s="383"/>
      <c r="J2047" s="384"/>
      <c r="K2047" s="386"/>
      <c r="L2047" s="386"/>
      <c r="M2047" s="385"/>
    </row>
    <row r="2048" spans="1:13" ht="15.75">
      <c r="A2048" s="115" t="s">
        <v>488</v>
      </c>
      <c r="B2048" s="88" t="s">
        <v>2492</v>
      </c>
      <c r="C2048" s="74" t="s">
        <v>487</v>
      </c>
      <c r="D2048" s="88">
        <v>18</v>
      </c>
      <c r="E2048" s="88">
        <v>250</v>
      </c>
      <c r="F2048" s="75">
        <v>150</v>
      </c>
      <c r="H2048" s="389"/>
      <c r="I2048" s="383"/>
      <c r="J2048" s="384"/>
      <c r="K2048" s="383"/>
      <c r="L2048" s="383"/>
      <c r="M2048" s="385"/>
    </row>
    <row r="2049" spans="1:13" ht="15.75">
      <c r="A2049" s="115" t="s">
        <v>488</v>
      </c>
      <c r="B2049" s="88" t="s">
        <v>2492</v>
      </c>
      <c r="C2049" s="74" t="s">
        <v>487</v>
      </c>
      <c r="D2049" s="88">
        <v>19</v>
      </c>
      <c r="E2049" s="88">
        <v>250</v>
      </c>
      <c r="F2049" s="75">
        <v>165</v>
      </c>
      <c r="H2049" s="389"/>
      <c r="I2049" s="383"/>
      <c r="J2049" s="384"/>
      <c r="K2049" s="383"/>
      <c r="L2049" s="383"/>
      <c r="M2049" s="385"/>
    </row>
    <row r="2050" spans="1:13" ht="15.75">
      <c r="A2050" s="115" t="s">
        <v>488</v>
      </c>
      <c r="B2050" s="88" t="s">
        <v>2492</v>
      </c>
      <c r="C2050" s="74" t="s">
        <v>487</v>
      </c>
      <c r="D2050" s="88">
        <v>20</v>
      </c>
      <c r="E2050" s="88">
        <v>100</v>
      </c>
      <c r="F2050" s="75">
        <v>92</v>
      </c>
      <c r="H2050" s="389"/>
      <c r="I2050" s="383"/>
      <c r="J2050" s="384"/>
      <c r="K2050" s="383"/>
      <c r="L2050" s="383"/>
      <c r="M2050" s="385"/>
    </row>
    <row r="2051" spans="1:13" ht="15.75">
      <c r="A2051" s="115" t="s">
        <v>488</v>
      </c>
      <c r="B2051" s="88" t="s">
        <v>2492</v>
      </c>
      <c r="C2051" s="74" t="s">
        <v>487</v>
      </c>
      <c r="D2051" s="88">
        <v>36</v>
      </c>
      <c r="E2051" s="88">
        <v>100</v>
      </c>
      <c r="F2051" s="75">
        <v>86</v>
      </c>
      <c r="H2051" s="389"/>
      <c r="I2051" s="383"/>
      <c r="J2051" s="384"/>
      <c r="K2051" s="383"/>
      <c r="L2051" s="383"/>
      <c r="M2051" s="385"/>
    </row>
    <row r="2052" spans="1:13" ht="15.75">
      <c r="A2052" s="115" t="s">
        <v>488</v>
      </c>
      <c r="B2052" s="88" t="s">
        <v>2492</v>
      </c>
      <c r="C2052" s="74" t="s">
        <v>487</v>
      </c>
      <c r="D2052" s="88">
        <v>38</v>
      </c>
      <c r="E2052" s="88">
        <v>160</v>
      </c>
      <c r="F2052" s="75">
        <v>122</v>
      </c>
      <c r="H2052" s="389"/>
      <c r="I2052" s="383"/>
      <c r="J2052" s="384"/>
      <c r="K2052" s="383"/>
      <c r="L2052" s="383"/>
      <c r="M2052" s="385"/>
    </row>
    <row r="2053" spans="1:13" ht="15.75">
      <c r="A2053" s="115" t="s">
        <v>488</v>
      </c>
      <c r="B2053" s="88" t="s">
        <v>2492</v>
      </c>
      <c r="C2053" s="74" t="s">
        <v>487</v>
      </c>
      <c r="D2053" s="88">
        <v>43</v>
      </c>
      <c r="E2053" s="88">
        <v>100</v>
      </c>
      <c r="F2053" s="75">
        <v>62</v>
      </c>
      <c r="H2053" s="389"/>
      <c r="I2053" s="383"/>
      <c r="J2053" s="384"/>
      <c r="K2053" s="383"/>
      <c r="L2053" s="383"/>
      <c r="M2053" s="385"/>
    </row>
    <row r="2054" spans="1:13" ht="15.75">
      <c r="A2054" s="115" t="s">
        <v>488</v>
      </c>
      <c r="B2054" s="88" t="s">
        <v>2492</v>
      </c>
      <c r="C2054" s="74" t="s">
        <v>487</v>
      </c>
      <c r="D2054" s="88">
        <v>50</v>
      </c>
      <c r="E2054" s="88">
        <v>100</v>
      </c>
      <c r="F2054" s="75">
        <v>83</v>
      </c>
      <c r="H2054" s="389"/>
      <c r="I2054" s="383"/>
      <c r="J2054" s="384"/>
      <c r="K2054" s="383"/>
      <c r="L2054" s="383"/>
      <c r="M2054" s="385"/>
    </row>
    <row r="2055" spans="1:13" ht="15.75">
      <c r="A2055" s="115" t="s">
        <v>488</v>
      </c>
      <c r="B2055" s="88" t="s">
        <v>2492</v>
      </c>
      <c r="C2055" s="74" t="s">
        <v>487</v>
      </c>
      <c r="D2055" s="88">
        <v>51</v>
      </c>
      <c r="E2055" s="88">
        <v>100</v>
      </c>
      <c r="F2055" s="75">
        <v>52</v>
      </c>
      <c r="H2055" s="389"/>
      <c r="I2055" s="383"/>
      <c r="J2055" s="384"/>
      <c r="K2055" s="383"/>
      <c r="L2055" s="383"/>
      <c r="M2055" s="385"/>
    </row>
    <row r="2056" spans="1:13" ht="15.75">
      <c r="A2056" s="115" t="s">
        <v>488</v>
      </c>
      <c r="B2056" s="88" t="s">
        <v>2492</v>
      </c>
      <c r="C2056" s="74" t="s">
        <v>487</v>
      </c>
      <c r="D2056" s="88">
        <v>52</v>
      </c>
      <c r="E2056" s="88">
        <v>250</v>
      </c>
      <c r="F2056" s="75">
        <v>215</v>
      </c>
      <c r="H2056" s="389"/>
      <c r="I2056" s="383"/>
      <c r="J2056" s="384"/>
      <c r="K2056" s="383"/>
      <c r="L2056" s="383"/>
      <c r="M2056" s="385"/>
    </row>
    <row r="2057" spans="1:13" ht="15.75">
      <c r="A2057" s="115" t="s">
        <v>488</v>
      </c>
      <c r="B2057" s="88" t="s">
        <v>2492</v>
      </c>
      <c r="C2057" s="74" t="s">
        <v>487</v>
      </c>
      <c r="D2057" s="88">
        <v>55</v>
      </c>
      <c r="E2057" s="88">
        <v>100</v>
      </c>
      <c r="F2057" s="75">
        <v>72</v>
      </c>
      <c r="H2057" s="389"/>
      <c r="I2057" s="383"/>
      <c r="J2057" s="384"/>
      <c r="K2057" s="383"/>
      <c r="L2057" s="383"/>
      <c r="M2057" s="385"/>
    </row>
    <row r="2058" spans="1:13" ht="15.75">
      <c r="A2058" s="115" t="s">
        <v>488</v>
      </c>
      <c r="B2058" s="88" t="s">
        <v>2492</v>
      </c>
      <c r="C2058" s="74" t="s">
        <v>487</v>
      </c>
      <c r="D2058" s="88">
        <v>63</v>
      </c>
      <c r="E2058" s="88">
        <v>100</v>
      </c>
      <c r="F2058" s="75">
        <v>41</v>
      </c>
      <c r="H2058" s="389"/>
      <c r="I2058" s="383"/>
      <c r="J2058" s="384"/>
      <c r="K2058" s="383"/>
      <c r="L2058" s="383"/>
      <c r="M2058" s="385"/>
    </row>
    <row r="2059" spans="1:13" ht="15.75">
      <c r="A2059" s="115" t="s">
        <v>488</v>
      </c>
      <c r="B2059" s="88" t="s">
        <v>2492</v>
      </c>
      <c r="C2059" s="74" t="s">
        <v>487</v>
      </c>
      <c r="D2059" s="88">
        <v>85</v>
      </c>
      <c r="E2059" s="88">
        <v>63</v>
      </c>
      <c r="F2059" s="75">
        <v>54</v>
      </c>
      <c r="H2059" s="389"/>
      <c r="I2059" s="383"/>
      <c r="J2059" s="384"/>
      <c r="K2059" s="383"/>
      <c r="L2059" s="383"/>
      <c r="M2059" s="385"/>
    </row>
    <row r="2060" spans="1:13" ht="15.75">
      <c r="A2060" s="115" t="s">
        <v>488</v>
      </c>
      <c r="B2060" s="88" t="s">
        <v>2492</v>
      </c>
      <c r="C2060" s="74" t="s">
        <v>487</v>
      </c>
      <c r="D2060" s="88">
        <v>97</v>
      </c>
      <c r="E2060" s="88">
        <v>100</v>
      </c>
      <c r="F2060" s="75">
        <v>57</v>
      </c>
      <c r="H2060" s="389"/>
      <c r="I2060" s="383"/>
      <c r="J2060" s="384"/>
      <c r="K2060" s="383"/>
      <c r="L2060" s="383"/>
      <c r="M2060" s="385"/>
    </row>
    <row r="2061" spans="1:13" ht="15.75">
      <c r="A2061" s="115" t="s">
        <v>488</v>
      </c>
      <c r="B2061" s="88" t="s">
        <v>2492</v>
      </c>
      <c r="C2061" s="74" t="s">
        <v>487</v>
      </c>
      <c r="D2061" s="88">
        <v>100</v>
      </c>
      <c r="E2061" s="88">
        <v>100</v>
      </c>
      <c r="F2061" s="75">
        <v>48</v>
      </c>
      <c r="H2061" s="389"/>
      <c r="I2061" s="383"/>
      <c r="J2061" s="384"/>
      <c r="K2061" s="383"/>
      <c r="L2061" s="383"/>
      <c r="M2061" s="385"/>
    </row>
    <row r="2062" spans="1:13" ht="15.75">
      <c r="A2062" s="115" t="s">
        <v>488</v>
      </c>
      <c r="B2062" s="88" t="s">
        <v>2492</v>
      </c>
      <c r="C2062" s="74" t="s">
        <v>487</v>
      </c>
      <c r="D2062" s="90">
        <v>58</v>
      </c>
      <c r="E2062" s="90">
        <v>100</v>
      </c>
      <c r="F2062" s="75">
        <v>92</v>
      </c>
      <c r="H2062" s="389"/>
      <c r="I2062" s="383"/>
      <c r="J2062" s="384"/>
      <c r="K2062" s="387"/>
      <c r="L2062" s="387"/>
      <c r="M2062" s="385"/>
    </row>
    <row r="2063" spans="1:13" ht="15.75">
      <c r="A2063" s="115" t="s">
        <v>488</v>
      </c>
      <c r="B2063" s="88" t="s">
        <v>2492</v>
      </c>
      <c r="C2063" s="74" t="s">
        <v>487</v>
      </c>
      <c r="D2063" s="90">
        <v>59</v>
      </c>
      <c r="E2063" s="90">
        <v>160</v>
      </c>
      <c r="F2063" s="75">
        <v>125</v>
      </c>
      <c r="H2063" s="389"/>
      <c r="I2063" s="383"/>
      <c r="J2063" s="384"/>
      <c r="K2063" s="387"/>
      <c r="L2063" s="387"/>
      <c r="M2063" s="385"/>
    </row>
    <row r="2064" spans="1:13" ht="15.75">
      <c r="A2064" s="115" t="s">
        <v>488</v>
      </c>
      <c r="B2064" s="88" t="s">
        <v>2492</v>
      </c>
      <c r="C2064" s="74" t="s">
        <v>487</v>
      </c>
      <c r="D2064" s="90">
        <v>82</v>
      </c>
      <c r="E2064" s="90">
        <v>100</v>
      </c>
      <c r="F2064" s="75">
        <v>49</v>
      </c>
      <c r="H2064" s="389"/>
      <c r="I2064" s="383"/>
      <c r="J2064" s="384"/>
      <c r="K2064" s="387"/>
      <c r="L2064" s="387"/>
      <c r="M2064" s="385"/>
    </row>
    <row r="2065" spans="1:13" ht="15.75">
      <c r="A2065" s="115" t="s">
        <v>488</v>
      </c>
      <c r="B2065" s="88" t="s">
        <v>2492</v>
      </c>
      <c r="C2065" s="74" t="s">
        <v>487</v>
      </c>
      <c r="D2065" s="90">
        <v>88</v>
      </c>
      <c r="E2065" s="90">
        <v>60</v>
      </c>
      <c r="F2065" s="75">
        <v>32</v>
      </c>
      <c r="H2065" s="389"/>
      <c r="I2065" s="383"/>
      <c r="J2065" s="384"/>
      <c r="K2065" s="387"/>
      <c r="L2065" s="387"/>
      <c r="M2065" s="385"/>
    </row>
    <row r="2066" spans="1:13" ht="15.75">
      <c r="A2066" s="116" t="s">
        <v>491</v>
      </c>
      <c r="B2066" s="88" t="s">
        <v>2492</v>
      </c>
      <c r="C2066" s="74" t="s">
        <v>487</v>
      </c>
      <c r="D2066" s="90">
        <v>21</v>
      </c>
      <c r="E2066" s="90">
        <v>60</v>
      </c>
      <c r="F2066" s="75">
        <v>55</v>
      </c>
      <c r="H2066" s="390"/>
      <c r="I2066" s="383"/>
      <c r="J2066" s="384"/>
      <c r="K2066" s="387"/>
      <c r="L2066" s="387"/>
      <c r="M2066" s="385"/>
    </row>
    <row r="2067" spans="1:13" ht="15.75">
      <c r="A2067" s="116" t="s">
        <v>492</v>
      </c>
      <c r="B2067" s="88" t="s">
        <v>2492</v>
      </c>
      <c r="C2067" s="74" t="s">
        <v>487</v>
      </c>
      <c r="D2067" s="90">
        <v>22</v>
      </c>
      <c r="E2067" s="90">
        <v>60</v>
      </c>
      <c r="F2067" s="75">
        <v>25</v>
      </c>
      <c r="H2067" s="390"/>
      <c r="I2067" s="383"/>
      <c r="J2067" s="384"/>
      <c r="K2067" s="387"/>
      <c r="L2067" s="387"/>
      <c r="M2067" s="385"/>
    </row>
    <row r="2068" spans="1:13" ht="15.75">
      <c r="A2068" s="116" t="s">
        <v>493</v>
      </c>
      <c r="B2068" s="88" t="s">
        <v>2492</v>
      </c>
      <c r="C2068" s="74" t="s">
        <v>487</v>
      </c>
      <c r="D2068" s="90">
        <v>23</v>
      </c>
      <c r="E2068" s="90">
        <v>160</v>
      </c>
      <c r="F2068" s="75">
        <v>125</v>
      </c>
      <c r="H2068" s="390"/>
      <c r="I2068" s="383"/>
      <c r="J2068" s="384"/>
      <c r="K2068" s="387"/>
      <c r="L2068" s="387"/>
      <c r="M2068" s="385"/>
    </row>
    <row r="2069" spans="1:13" ht="15.75">
      <c r="A2069" s="116" t="s">
        <v>494</v>
      </c>
      <c r="B2069" s="88" t="s">
        <v>2492</v>
      </c>
      <c r="C2069" s="74" t="s">
        <v>487</v>
      </c>
      <c r="D2069" s="90">
        <v>84</v>
      </c>
      <c r="E2069" s="90">
        <v>400</v>
      </c>
      <c r="F2069" s="75">
        <v>364</v>
      </c>
      <c r="H2069" s="390"/>
      <c r="I2069" s="383"/>
      <c r="J2069" s="384"/>
      <c r="K2069" s="387"/>
      <c r="L2069" s="387"/>
      <c r="M2069" s="385"/>
    </row>
    <row r="2070" spans="1:13" ht="15.75">
      <c r="A2070" s="116" t="s">
        <v>495</v>
      </c>
      <c r="B2070" s="88" t="s">
        <v>2492</v>
      </c>
      <c r="C2070" s="74" t="s">
        <v>487</v>
      </c>
      <c r="D2070" s="90">
        <v>1</v>
      </c>
      <c r="E2070" s="90">
        <v>160</v>
      </c>
      <c r="F2070" s="75">
        <v>131</v>
      </c>
      <c r="H2070" s="390"/>
      <c r="I2070" s="383"/>
      <c r="J2070" s="384"/>
      <c r="K2070" s="387"/>
      <c r="L2070" s="387"/>
      <c r="M2070" s="385"/>
    </row>
    <row r="2071" spans="1:13" ht="15.75">
      <c r="A2071" s="116" t="s">
        <v>495</v>
      </c>
      <c r="B2071" s="88" t="s">
        <v>2492</v>
      </c>
      <c r="C2071" s="74" t="s">
        <v>487</v>
      </c>
      <c r="D2071" s="90">
        <v>22</v>
      </c>
      <c r="E2071" s="90">
        <v>100</v>
      </c>
      <c r="F2071" s="75">
        <v>84</v>
      </c>
      <c r="H2071" s="390"/>
      <c r="I2071" s="383"/>
      <c r="J2071" s="384"/>
      <c r="K2071" s="387"/>
      <c r="L2071" s="387"/>
      <c r="M2071" s="385"/>
    </row>
    <row r="2072" spans="1:13" ht="15.75">
      <c r="A2072" s="116" t="s">
        <v>496</v>
      </c>
      <c r="B2072" s="88" t="s">
        <v>2492</v>
      </c>
      <c r="C2072" s="74" t="s">
        <v>487</v>
      </c>
      <c r="D2072" s="90">
        <v>18</v>
      </c>
      <c r="E2072" s="90">
        <v>100</v>
      </c>
      <c r="F2072" s="75">
        <v>90</v>
      </c>
      <c r="H2072" s="390"/>
      <c r="I2072" s="383"/>
      <c r="J2072" s="384"/>
      <c r="K2072" s="387"/>
      <c r="L2072" s="387"/>
      <c r="M2072" s="385"/>
    </row>
    <row r="2073" spans="1:13" ht="15.75">
      <c r="A2073" s="116" t="s">
        <v>497</v>
      </c>
      <c r="B2073" s="88" t="s">
        <v>2492</v>
      </c>
      <c r="C2073" s="74" t="s">
        <v>487</v>
      </c>
      <c r="D2073" s="90">
        <v>5</v>
      </c>
      <c r="E2073" s="90">
        <v>100</v>
      </c>
      <c r="F2073" s="75">
        <v>41</v>
      </c>
      <c r="H2073" s="390"/>
      <c r="I2073" s="383"/>
      <c r="J2073" s="384"/>
      <c r="K2073" s="387"/>
      <c r="L2073" s="387"/>
      <c r="M2073" s="385"/>
    </row>
    <row r="2074" spans="1:13" ht="15.75">
      <c r="A2074" s="116" t="s">
        <v>497</v>
      </c>
      <c r="B2074" s="88" t="s">
        <v>2492</v>
      </c>
      <c r="C2074" s="74" t="s">
        <v>487</v>
      </c>
      <c r="D2074" s="90">
        <v>6</v>
      </c>
      <c r="E2074" s="90">
        <v>100</v>
      </c>
      <c r="F2074" s="75">
        <v>90</v>
      </c>
      <c r="H2074" s="390"/>
      <c r="I2074" s="383"/>
      <c r="J2074" s="384"/>
      <c r="K2074" s="387"/>
      <c r="L2074" s="387"/>
      <c r="M2074" s="385"/>
    </row>
    <row r="2075" spans="1:13" ht="15.75">
      <c r="A2075" s="116" t="s">
        <v>497</v>
      </c>
      <c r="B2075" s="88" t="s">
        <v>2492</v>
      </c>
      <c r="C2075" s="74" t="s">
        <v>487</v>
      </c>
      <c r="D2075" s="90">
        <v>14</v>
      </c>
      <c r="E2075" s="90">
        <v>100</v>
      </c>
      <c r="F2075" s="75">
        <v>26</v>
      </c>
      <c r="H2075" s="390"/>
      <c r="I2075" s="383"/>
      <c r="J2075" s="384"/>
      <c r="K2075" s="387"/>
      <c r="L2075" s="387"/>
      <c r="M2075" s="385"/>
    </row>
    <row r="2076" spans="1:13" ht="15.75">
      <c r="A2076" s="116" t="s">
        <v>498</v>
      </c>
      <c r="B2076" s="88" t="s">
        <v>2492</v>
      </c>
      <c r="C2076" s="74" t="s">
        <v>487</v>
      </c>
      <c r="D2076" s="90">
        <v>29</v>
      </c>
      <c r="E2076" s="90">
        <v>250</v>
      </c>
      <c r="F2076" s="75">
        <v>230</v>
      </c>
      <c r="H2076" s="390"/>
      <c r="I2076" s="383"/>
      <c r="J2076" s="384"/>
      <c r="K2076" s="387"/>
      <c r="L2076" s="387"/>
      <c r="M2076" s="385"/>
    </row>
    <row r="2077" spans="1:13" ht="15.75">
      <c r="A2077" s="116" t="s">
        <v>497</v>
      </c>
      <c r="B2077" s="88" t="s">
        <v>2492</v>
      </c>
      <c r="C2077" s="74" t="s">
        <v>487</v>
      </c>
      <c r="D2077" s="90">
        <v>30</v>
      </c>
      <c r="E2077" s="90">
        <v>160</v>
      </c>
      <c r="F2077" s="75">
        <v>128</v>
      </c>
      <c r="H2077" s="390"/>
      <c r="I2077" s="383"/>
      <c r="J2077" s="384"/>
      <c r="K2077" s="387"/>
      <c r="L2077" s="387"/>
      <c r="M2077" s="385"/>
    </row>
    <row r="2078" spans="1:13" ht="15.75">
      <c r="A2078" s="116" t="s">
        <v>497</v>
      </c>
      <c r="B2078" s="88" t="s">
        <v>2492</v>
      </c>
      <c r="C2078" s="74" t="s">
        <v>487</v>
      </c>
      <c r="D2078" s="90">
        <v>3</v>
      </c>
      <c r="E2078" s="90">
        <v>100</v>
      </c>
      <c r="F2078" s="75">
        <v>70</v>
      </c>
      <c r="H2078" s="390"/>
      <c r="I2078" s="383"/>
      <c r="J2078" s="384"/>
      <c r="K2078" s="387"/>
      <c r="L2078" s="387"/>
      <c r="M2078" s="385"/>
    </row>
    <row r="2079" spans="1:13" ht="15.75">
      <c r="A2079" s="116" t="s">
        <v>498</v>
      </c>
      <c r="B2079" s="88" t="s">
        <v>2492</v>
      </c>
      <c r="C2079" s="74" t="s">
        <v>487</v>
      </c>
      <c r="D2079" s="90">
        <v>19</v>
      </c>
      <c r="E2079" s="90" t="s">
        <v>499</v>
      </c>
      <c r="F2079" s="75" t="s">
        <v>1007</v>
      </c>
      <c r="H2079" s="390"/>
      <c r="I2079" s="383"/>
      <c r="J2079" s="384"/>
      <c r="K2079" s="387"/>
      <c r="L2079" s="387"/>
      <c r="M2079" s="385"/>
    </row>
    <row r="2080" spans="1:13" ht="15.75">
      <c r="A2080" s="116" t="s">
        <v>498</v>
      </c>
      <c r="B2080" s="88" t="s">
        <v>2492</v>
      </c>
      <c r="C2080" s="74" t="s">
        <v>487</v>
      </c>
      <c r="D2080" s="90">
        <v>4</v>
      </c>
      <c r="E2080" s="90">
        <v>250</v>
      </c>
      <c r="F2080" s="75">
        <v>225</v>
      </c>
      <c r="H2080" s="390"/>
      <c r="I2080" s="383"/>
      <c r="J2080" s="384"/>
      <c r="K2080" s="387"/>
      <c r="L2080" s="387"/>
      <c r="M2080" s="385"/>
    </row>
    <row r="2081" spans="1:13" ht="15.75">
      <c r="A2081" s="116" t="s">
        <v>498</v>
      </c>
      <c r="B2081" s="88" t="s">
        <v>2492</v>
      </c>
      <c r="C2081" s="74" t="s">
        <v>487</v>
      </c>
      <c r="D2081" s="90">
        <v>32</v>
      </c>
      <c r="E2081" s="90">
        <v>400</v>
      </c>
      <c r="F2081" s="75">
        <v>368</v>
      </c>
      <c r="H2081" s="390"/>
      <c r="I2081" s="383"/>
      <c r="J2081" s="384"/>
      <c r="K2081" s="387"/>
      <c r="L2081" s="387"/>
      <c r="M2081" s="385"/>
    </row>
    <row r="2082" spans="1:13" ht="15.75">
      <c r="A2082" s="116" t="s">
        <v>497</v>
      </c>
      <c r="B2082" s="88" t="s">
        <v>2492</v>
      </c>
      <c r="C2082" s="74" t="s">
        <v>487</v>
      </c>
      <c r="D2082" s="90" t="s">
        <v>500</v>
      </c>
      <c r="E2082" s="90">
        <v>250</v>
      </c>
      <c r="F2082" s="75">
        <v>197</v>
      </c>
      <c r="H2082" s="390"/>
      <c r="I2082" s="383"/>
      <c r="J2082" s="384"/>
      <c r="K2082" s="387"/>
      <c r="L2082" s="387"/>
      <c r="M2082" s="385"/>
    </row>
    <row r="2083" spans="1:13" ht="15.75">
      <c r="A2083" s="116" t="s">
        <v>501</v>
      </c>
      <c r="B2083" s="88" t="s">
        <v>2492</v>
      </c>
      <c r="C2083" s="74" t="s">
        <v>487</v>
      </c>
      <c r="D2083" s="90">
        <v>8</v>
      </c>
      <c r="E2083" s="90">
        <v>160</v>
      </c>
      <c r="F2083" s="75">
        <v>130</v>
      </c>
      <c r="H2083" s="390"/>
      <c r="I2083" s="383"/>
      <c r="J2083" s="384"/>
      <c r="K2083" s="387"/>
      <c r="L2083" s="387"/>
      <c r="M2083" s="385"/>
    </row>
    <row r="2084" spans="1:13" ht="15.75">
      <c r="A2084" s="116" t="s">
        <v>502</v>
      </c>
      <c r="B2084" s="88" t="s">
        <v>2492</v>
      </c>
      <c r="C2084" s="74" t="s">
        <v>487</v>
      </c>
      <c r="D2084" s="90">
        <v>10</v>
      </c>
      <c r="E2084" s="90">
        <v>63</v>
      </c>
      <c r="F2084" s="75">
        <v>55</v>
      </c>
      <c r="H2084" s="390"/>
      <c r="I2084" s="383"/>
      <c r="J2084" s="384"/>
      <c r="K2084" s="387"/>
      <c r="L2084" s="387"/>
      <c r="M2084" s="385"/>
    </row>
    <row r="2085" spans="1:13" ht="15.75">
      <c r="A2085" s="116" t="s">
        <v>503</v>
      </c>
      <c r="B2085" s="88" t="s">
        <v>2492</v>
      </c>
      <c r="C2085" s="74" t="s">
        <v>487</v>
      </c>
      <c r="D2085" s="90">
        <v>11</v>
      </c>
      <c r="E2085" s="90">
        <v>160</v>
      </c>
      <c r="F2085" s="75">
        <v>146</v>
      </c>
      <c r="H2085" s="390"/>
      <c r="I2085" s="383"/>
      <c r="J2085" s="384"/>
      <c r="K2085" s="387"/>
      <c r="L2085" s="387"/>
      <c r="M2085" s="385"/>
    </row>
    <row r="2086" spans="1:13" ht="15.75">
      <c r="A2086" s="116" t="s">
        <v>498</v>
      </c>
      <c r="B2086" s="88" t="s">
        <v>2492</v>
      </c>
      <c r="C2086" s="74" t="s">
        <v>487</v>
      </c>
      <c r="D2086" s="90">
        <v>12</v>
      </c>
      <c r="E2086" s="90">
        <v>160</v>
      </c>
      <c r="F2086" s="75">
        <v>147</v>
      </c>
      <c r="H2086" s="390"/>
      <c r="I2086" s="383"/>
      <c r="J2086" s="384"/>
      <c r="K2086" s="387"/>
      <c r="L2086" s="387"/>
      <c r="M2086" s="385"/>
    </row>
    <row r="2087" spans="1:13" ht="15.75">
      <c r="A2087" s="116" t="s">
        <v>501</v>
      </c>
      <c r="B2087" s="88" t="s">
        <v>2492</v>
      </c>
      <c r="C2087" s="74" t="s">
        <v>487</v>
      </c>
      <c r="D2087" s="90">
        <v>13</v>
      </c>
      <c r="E2087" s="90">
        <v>400</v>
      </c>
      <c r="F2087" s="75">
        <v>368</v>
      </c>
      <c r="H2087" s="390"/>
      <c r="I2087" s="383"/>
      <c r="J2087" s="384"/>
      <c r="K2087" s="387"/>
      <c r="L2087" s="387"/>
      <c r="M2087" s="385"/>
    </row>
    <row r="2088" spans="1:13" ht="15.75">
      <c r="A2088" s="116" t="s">
        <v>497</v>
      </c>
      <c r="B2088" s="88" t="s">
        <v>2492</v>
      </c>
      <c r="C2088" s="74" t="s">
        <v>487</v>
      </c>
      <c r="D2088" s="90">
        <v>17</v>
      </c>
      <c r="E2088" s="90">
        <v>100</v>
      </c>
      <c r="F2088" s="75">
        <v>63</v>
      </c>
      <c r="H2088" s="390"/>
      <c r="I2088" s="383"/>
      <c r="J2088" s="384"/>
      <c r="K2088" s="387"/>
      <c r="L2088" s="387"/>
      <c r="M2088" s="385"/>
    </row>
    <row r="2089" spans="1:13" ht="15.75">
      <c r="A2089" s="116" t="s">
        <v>501</v>
      </c>
      <c r="B2089" s="88" t="s">
        <v>2492</v>
      </c>
      <c r="C2089" s="74" t="s">
        <v>487</v>
      </c>
      <c r="D2089" s="90">
        <v>23</v>
      </c>
      <c r="E2089" s="90">
        <v>250</v>
      </c>
      <c r="F2089" s="75">
        <v>207</v>
      </c>
      <c r="H2089" s="390"/>
      <c r="I2089" s="383"/>
      <c r="J2089" s="384"/>
      <c r="K2089" s="387"/>
      <c r="L2089" s="387"/>
      <c r="M2089" s="385"/>
    </row>
    <row r="2090" spans="1:13" ht="15.75">
      <c r="A2090" s="116" t="s">
        <v>497</v>
      </c>
      <c r="B2090" s="88" t="s">
        <v>2492</v>
      </c>
      <c r="C2090" s="74" t="s">
        <v>487</v>
      </c>
      <c r="D2090" s="90">
        <v>33</v>
      </c>
      <c r="E2090" s="90">
        <v>100</v>
      </c>
      <c r="F2090" s="75">
        <v>67</v>
      </c>
      <c r="H2090" s="390"/>
      <c r="I2090" s="383"/>
      <c r="J2090" s="384"/>
      <c r="K2090" s="387"/>
      <c r="L2090" s="387"/>
      <c r="M2090" s="385"/>
    </row>
    <row r="2091" spans="1:13" ht="15.75">
      <c r="A2091" s="117" t="s">
        <v>504</v>
      </c>
      <c r="B2091" s="88" t="s">
        <v>2492</v>
      </c>
      <c r="C2091" s="74" t="s">
        <v>487</v>
      </c>
      <c r="D2091" s="88">
        <v>7</v>
      </c>
      <c r="E2091" s="88">
        <v>160</v>
      </c>
      <c r="F2091" s="75">
        <v>142</v>
      </c>
      <c r="H2091" s="391"/>
      <c r="I2091" s="383"/>
      <c r="J2091" s="384"/>
      <c r="K2091" s="383"/>
      <c r="L2091" s="383"/>
      <c r="M2091" s="385"/>
    </row>
    <row r="2092" spans="1:13" ht="15.75">
      <c r="A2092" s="117" t="s">
        <v>504</v>
      </c>
      <c r="B2092" s="88" t="s">
        <v>2492</v>
      </c>
      <c r="C2092" s="74" t="s">
        <v>487</v>
      </c>
      <c r="D2092" s="88">
        <v>8</v>
      </c>
      <c r="E2092" s="88">
        <v>250</v>
      </c>
      <c r="F2092" s="75">
        <v>230</v>
      </c>
      <c r="H2092" s="391"/>
      <c r="I2092" s="383"/>
      <c r="J2092" s="384"/>
      <c r="K2092" s="383"/>
      <c r="L2092" s="383"/>
      <c r="M2092" s="385"/>
    </row>
    <row r="2093" spans="1:13" ht="15.75">
      <c r="A2093" s="117" t="s">
        <v>505</v>
      </c>
      <c r="B2093" s="88" t="s">
        <v>2492</v>
      </c>
      <c r="C2093" s="74" t="s">
        <v>487</v>
      </c>
      <c r="D2093" s="88">
        <v>9</v>
      </c>
      <c r="E2093" s="88">
        <v>100</v>
      </c>
      <c r="F2093" s="75">
        <v>85</v>
      </c>
      <c r="H2093" s="391"/>
      <c r="I2093" s="383"/>
      <c r="J2093" s="384"/>
      <c r="K2093" s="383"/>
      <c r="L2093" s="383"/>
      <c r="M2093" s="385"/>
    </row>
    <row r="2094" spans="1:13" ht="15.75">
      <c r="A2094" s="117" t="s">
        <v>505</v>
      </c>
      <c r="B2094" s="88" t="s">
        <v>2492</v>
      </c>
      <c r="C2094" s="74" t="s">
        <v>487</v>
      </c>
      <c r="D2094" s="88">
        <v>77</v>
      </c>
      <c r="E2094" s="88">
        <v>250</v>
      </c>
      <c r="F2094" s="75">
        <v>147</v>
      </c>
      <c r="H2094" s="391"/>
      <c r="I2094" s="383"/>
      <c r="J2094" s="384"/>
      <c r="K2094" s="383"/>
      <c r="L2094" s="383"/>
      <c r="M2094" s="385"/>
    </row>
    <row r="2095" spans="1:13" ht="15.75">
      <c r="A2095" s="117" t="s">
        <v>505</v>
      </c>
      <c r="B2095" s="88" t="s">
        <v>2492</v>
      </c>
      <c r="C2095" s="74" t="s">
        <v>487</v>
      </c>
      <c r="D2095" s="88">
        <v>72</v>
      </c>
      <c r="E2095" s="88">
        <v>400</v>
      </c>
      <c r="F2095" s="75">
        <v>364</v>
      </c>
      <c r="H2095" s="391"/>
      <c r="I2095" s="383"/>
      <c r="J2095" s="384"/>
      <c r="K2095" s="383"/>
      <c r="L2095" s="383"/>
      <c r="M2095" s="385"/>
    </row>
    <row r="2096" spans="1:13" ht="15.75">
      <c r="A2096" s="117" t="s">
        <v>505</v>
      </c>
      <c r="B2096" s="88" t="s">
        <v>2492</v>
      </c>
      <c r="C2096" s="74" t="s">
        <v>487</v>
      </c>
      <c r="D2096" s="88">
        <v>12</v>
      </c>
      <c r="E2096" s="88">
        <v>160</v>
      </c>
      <c r="F2096" s="75">
        <v>145.6</v>
      </c>
      <c r="H2096" s="391"/>
      <c r="I2096" s="383"/>
      <c r="J2096" s="384"/>
      <c r="K2096" s="383"/>
      <c r="L2096" s="383"/>
      <c r="M2096" s="385"/>
    </row>
    <row r="2097" spans="1:13" ht="15.75">
      <c r="A2097" s="117" t="s">
        <v>505</v>
      </c>
      <c r="B2097" s="88" t="s">
        <v>2492</v>
      </c>
      <c r="C2097" s="74" t="s">
        <v>487</v>
      </c>
      <c r="D2097" s="88">
        <v>14</v>
      </c>
      <c r="E2097" s="88">
        <v>100</v>
      </c>
      <c r="F2097" s="75">
        <v>92</v>
      </c>
      <c r="H2097" s="391"/>
      <c r="I2097" s="383"/>
      <c r="J2097" s="384"/>
      <c r="K2097" s="383"/>
      <c r="L2097" s="383"/>
      <c r="M2097" s="385"/>
    </row>
    <row r="2098" spans="1:13" ht="15.75">
      <c r="A2098" s="117" t="s">
        <v>505</v>
      </c>
      <c r="B2098" s="88" t="s">
        <v>2492</v>
      </c>
      <c r="C2098" s="74" t="s">
        <v>487</v>
      </c>
      <c r="D2098" s="88">
        <v>15</v>
      </c>
      <c r="E2098" s="88">
        <v>60</v>
      </c>
      <c r="F2098" s="75">
        <v>53</v>
      </c>
      <c r="H2098" s="391"/>
      <c r="I2098" s="383"/>
      <c r="J2098" s="384"/>
      <c r="K2098" s="383"/>
      <c r="L2098" s="383"/>
      <c r="M2098" s="385"/>
    </row>
    <row r="2099" spans="1:13" ht="15.75">
      <c r="A2099" s="117" t="s">
        <v>505</v>
      </c>
      <c r="B2099" s="88" t="s">
        <v>2492</v>
      </c>
      <c r="C2099" s="74" t="s">
        <v>487</v>
      </c>
      <c r="D2099" s="88">
        <v>16</v>
      </c>
      <c r="E2099" s="88">
        <v>100</v>
      </c>
      <c r="F2099" s="75">
        <v>92</v>
      </c>
      <c r="H2099" s="391"/>
      <c r="I2099" s="383"/>
      <c r="J2099" s="384"/>
      <c r="K2099" s="383"/>
      <c r="L2099" s="383"/>
      <c r="M2099" s="385"/>
    </row>
    <row r="2100" spans="1:13" ht="15.75">
      <c r="A2100" s="117" t="s">
        <v>505</v>
      </c>
      <c r="B2100" s="88" t="s">
        <v>2492</v>
      </c>
      <c r="C2100" s="74" t="s">
        <v>487</v>
      </c>
      <c r="D2100" s="88">
        <v>17</v>
      </c>
      <c r="E2100" s="88">
        <v>60</v>
      </c>
      <c r="F2100" s="75">
        <v>50</v>
      </c>
      <c r="H2100" s="391"/>
      <c r="I2100" s="383"/>
      <c r="J2100" s="384"/>
      <c r="K2100" s="383"/>
      <c r="L2100" s="383"/>
      <c r="M2100" s="385"/>
    </row>
    <row r="2101" spans="1:13" ht="15.75">
      <c r="A2101" s="117" t="s">
        <v>505</v>
      </c>
      <c r="B2101" s="88" t="s">
        <v>2492</v>
      </c>
      <c r="C2101" s="74" t="s">
        <v>487</v>
      </c>
      <c r="D2101" s="88">
        <v>18</v>
      </c>
      <c r="E2101" s="88">
        <v>100</v>
      </c>
      <c r="F2101" s="75">
        <v>85</v>
      </c>
      <c r="H2101" s="391"/>
      <c r="I2101" s="383"/>
      <c r="J2101" s="384"/>
      <c r="K2101" s="383"/>
      <c r="L2101" s="383"/>
      <c r="M2101" s="385"/>
    </row>
    <row r="2102" spans="1:13" ht="15.75">
      <c r="A2102" s="117" t="s">
        <v>505</v>
      </c>
      <c r="B2102" s="88" t="s">
        <v>2492</v>
      </c>
      <c r="C2102" s="74" t="s">
        <v>487</v>
      </c>
      <c r="D2102" s="88">
        <v>19</v>
      </c>
      <c r="E2102" s="88">
        <v>250</v>
      </c>
      <c r="F2102" s="75">
        <v>222</v>
      </c>
      <c r="H2102" s="391"/>
      <c r="I2102" s="383"/>
      <c r="J2102" s="384"/>
      <c r="K2102" s="383"/>
      <c r="L2102" s="383"/>
      <c r="M2102" s="385"/>
    </row>
    <row r="2103" spans="1:13" ht="15.75">
      <c r="A2103" s="117" t="s">
        <v>505</v>
      </c>
      <c r="B2103" s="88" t="s">
        <v>2492</v>
      </c>
      <c r="C2103" s="74" t="s">
        <v>487</v>
      </c>
      <c r="D2103" s="88">
        <v>20</v>
      </c>
      <c r="E2103" s="88">
        <v>160</v>
      </c>
      <c r="F2103" s="75">
        <v>144</v>
      </c>
      <c r="H2103" s="391"/>
      <c r="I2103" s="383"/>
      <c r="J2103" s="384"/>
      <c r="K2103" s="383"/>
      <c r="L2103" s="383"/>
      <c r="M2103" s="385"/>
    </row>
    <row r="2104" spans="1:13" ht="15.75">
      <c r="A2104" s="117" t="s">
        <v>505</v>
      </c>
      <c r="B2104" s="88" t="s">
        <v>2492</v>
      </c>
      <c r="C2104" s="74" t="s">
        <v>487</v>
      </c>
      <c r="D2104" s="88">
        <v>21</v>
      </c>
      <c r="E2104" s="88">
        <v>160</v>
      </c>
      <c r="F2104" s="75">
        <v>147.19999999999999</v>
      </c>
      <c r="H2104" s="391"/>
      <c r="I2104" s="383"/>
      <c r="J2104" s="384"/>
      <c r="K2104" s="383"/>
      <c r="L2104" s="383"/>
      <c r="M2104" s="385"/>
    </row>
    <row r="2105" spans="1:13" ht="15.75">
      <c r="A2105" s="117" t="s">
        <v>505</v>
      </c>
      <c r="B2105" s="88" t="s">
        <v>2492</v>
      </c>
      <c r="C2105" s="74" t="s">
        <v>487</v>
      </c>
      <c r="D2105" s="88">
        <v>22</v>
      </c>
      <c r="E2105" s="88">
        <v>100</v>
      </c>
      <c r="F2105" s="75">
        <v>82</v>
      </c>
      <c r="H2105" s="391"/>
      <c r="I2105" s="383"/>
      <c r="J2105" s="384"/>
      <c r="K2105" s="383"/>
      <c r="L2105" s="383"/>
      <c r="M2105" s="385"/>
    </row>
    <row r="2106" spans="1:13" ht="15.75">
      <c r="A2106" s="117" t="s">
        <v>505</v>
      </c>
      <c r="B2106" s="88" t="s">
        <v>2492</v>
      </c>
      <c r="C2106" s="74" t="s">
        <v>487</v>
      </c>
      <c r="D2106" s="88">
        <v>24</v>
      </c>
      <c r="E2106" s="88">
        <v>100</v>
      </c>
      <c r="F2106" s="75">
        <v>91</v>
      </c>
      <c r="H2106" s="391"/>
      <c r="I2106" s="383"/>
      <c r="J2106" s="384"/>
      <c r="K2106" s="383"/>
      <c r="L2106" s="383"/>
      <c r="M2106" s="385"/>
    </row>
    <row r="2107" spans="1:13" ht="15.75">
      <c r="A2107" s="117" t="s">
        <v>505</v>
      </c>
      <c r="B2107" s="88" t="s">
        <v>2492</v>
      </c>
      <c r="C2107" s="74" t="s">
        <v>487</v>
      </c>
      <c r="D2107" s="88">
        <v>25</v>
      </c>
      <c r="E2107" s="88">
        <v>160</v>
      </c>
      <c r="F2107" s="75">
        <v>128</v>
      </c>
      <c r="H2107" s="391"/>
      <c r="I2107" s="383"/>
      <c r="J2107" s="384"/>
      <c r="K2107" s="383"/>
      <c r="L2107" s="383"/>
      <c r="M2107" s="385"/>
    </row>
    <row r="2108" spans="1:13" ht="15.75">
      <c r="A2108" s="117" t="s">
        <v>505</v>
      </c>
      <c r="B2108" s="88" t="s">
        <v>2492</v>
      </c>
      <c r="C2108" s="74" t="s">
        <v>487</v>
      </c>
      <c r="D2108" s="88">
        <v>78</v>
      </c>
      <c r="E2108" s="88">
        <v>400</v>
      </c>
      <c r="F2108" s="75">
        <v>368</v>
      </c>
      <c r="H2108" s="391"/>
      <c r="I2108" s="383"/>
      <c r="J2108" s="384"/>
      <c r="K2108" s="383"/>
      <c r="L2108" s="383"/>
      <c r="M2108" s="385"/>
    </row>
    <row r="2109" spans="1:13" ht="15.75">
      <c r="A2109" s="117" t="s">
        <v>506</v>
      </c>
      <c r="B2109" s="88" t="s">
        <v>2492</v>
      </c>
      <c r="C2109" s="74" t="s">
        <v>487</v>
      </c>
      <c r="D2109" s="88">
        <v>43</v>
      </c>
      <c r="E2109" s="88">
        <v>60</v>
      </c>
      <c r="F2109" s="75">
        <v>49</v>
      </c>
      <c r="H2109" s="391"/>
      <c r="I2109" s="383"/>
      <c r="J2109" s="384"/>
      <c r="K2109" s="383"/>
      <c r="L2109" s="383"/>
      <c r="M2109" s="385"/>
    </row>
    <row r="2110" spans="1:13" ht="15.75">
      <c r="A2110" s="117" t="s">
        <v>506</v>
      </c>
      <c r="B2110" s="88" t="s">
        <v>2492</v>
      </c>
      <c r="C2110" s="74" t="s">
        <v>487</v>
      </c>
      <c r="D2110" s="88">
        <v>45</v>
      </c>
      <c r="E2110" s="88">
        <v>100</v>
      </c>
      <c r="F2110" s="75">
        <v>63</v>
      </c>
      <c r="H2110" s="391"/>
      <c r="I2110" s="383"/>
      <c r="J2110" s="384"/>
      <c r="K2110" s="383"/>
      <c r="L2110" s="383"/>
      <c r="M2110" s="385"/>
    </row>
    <row r="2111" spans="1:13" ht="15.75">
      <c r="A2111" s="117" t="s">
        <v>506</v>
      </c>
      <c r="B2111" s="88" t="s">
        <v>2492</v>
      </c>
      <c r="C2111" s="74" t="s">
        <v>487</v>
      </c>
      <c r="D2111" s="88">
        <v>48</v>
      </c>
      <c r="E2111" s="88">
        <v>60</v>
      </c>
      <c r="F2111" s="75">
        <v>45</v>
      </c>
      <c r="H2111" s="391"/>
      <c r="I2111" s="383"/>
      <c r="J2111" s="384"/>
      <c r="K2111" s="383"/>
      <c r="L2111" s="383"/>
      <c r="M2111" s="385"/>
    </row>
    <row r="2112" spans="1:13" ht="15.75">
      <c r="A2112" s="117" t="s">
        <v>506</v>
      </c>
      <c r="B2112" s="88" t="s">
        <v>2492</v>
      </c>
      <c r="C2112" s="74" t="s">
        <v>487</v>
      </c>
      <c r="D2112" s="88">
        <v>50</v>
      </c>
      <c r="E2112" s="88">
        <v>250</v>
      </c>
      <c r="F2112" s="75">
        <v>207</v>
      </c>
      <c r="H2112" s="391"/>
      <c r="I2112" s="383"/>
      <c r="J2112" s="384"/>
      <c r="K2112" s="383"/>
      <c r="L2112" s="383"/>
      <c r="M2112" s="385"/>
    </row>
    <row r="2113" spans="1:13" ht="15.75">
      <c r="A2113" s="117" t="s">
        <v>506</v>
      </c>
      <c r="B2113" s="88" t="s">
        <v>2492</v>
      </c>
      <c r="C2113" s="74" t="s">
        <v>487</v>
      </c>
      <c r="D2113" s="88">
        <v>52</v>
      </c>
      <c r="E2113" s="88">
        <v>160</v>
      </c>
      <c r="F2113" s="75">
        <v>125</v>
      </c>
      <c r="H2113" s="391"/>
      <c r="I2113" s="383"/>
      <c r="J2113" s="384"/>
      <c r="K2113" s="383"/>
      <c r="L2113" s="383"/>
      <c r="M2113" s="385"/>
    </row>
    <row r="2114" spans="1:13" ht="15.75">
      <c r="A2114" s="117" t="s">
        <v>506</v>
      </c>
      <c r="B2114" s="88" t="s">
        <v>2492</v>
      </c>
      <c r="C2114" s="74" t="s">
        <v>487</v>
      </c>
      <c r="D2114" s="88">
        <v>55</v>
      </c>
      <c r="E2114" s="88">
        <v>250</v>
      </c>
      <c r="F2114" s="75">
        <v>207</v>
      </c>
      <c r="H2114" s="391"/>
      <c r="I2114" s="383"/>
      <c r="J2114" s="384"/>
      <c r="K2114" s="383"/>
      <c r="L2114" s="383"/>
      <c r="M2114" s="385"/>
    </row>
    <row r="2115" spans="1:13" ht="15.75">
      <c r="A2115" s="117" t="s">
        <v>506</v>
      </c>
      <c r="B2115" s="88" t="s">
        <v>2492</v>
      </c>
      <c r="C2115" s="74" t="s">
        <v>487</v>
      </c>
      <c r="D2115" s="88">
        <v>73</v>
      </c>
      <c r="E2115" s="88">
        <v>160</v>
      </c>
      <c r="F2115" s="75">
        <v>145</v>
      </c>
      <c r="H2115" s="391"/>
      <c r="I2115" s="383"/>
      <c r="J2115" s="384"/>
      <c r="K2115" s="383"/>
      <c r="L2115" s="383"/>
      <c r="M2115" s="385"/>
    </row>
    <row r="2116" spans="1:13" ht="15.75">
      <c r="A2116" s="117" t="s">
        <v>506</v>
      </c>
      <c r="B2116" s="88" t="s">
        <v>2492</v>
      </c>
      <c r="C2116" s="74" t="s">
        <v>487</v>
      </c>
      <c r="D2116" s="88">
        <v>74</v>
      </c>
      <c r="E2116" s="88">
        <v>63</v>
      </c>
      <c r="F2116" s="75">
        <v>55.4</v>
      </c>
      <c r="H2116" s="391"/>
      <c r="I2116" s="383"/>
      <c r="J2116" s="384"/>
      <c r="K2116" s="383"/>
      <c r="L2116" s="383"/>
      <c r="M2116" s="385"/>
    </row>
    <row r="2117" spans="1:13" ht="15.75">
      <c r="A2117" s="117" t="s">
        <v>506</v>
      </c>
      <c r="B2117" s="88" t="s">
        <v>2492</v>
      </c>
      <c r="C2117" s="74" t="s">
        <v>487</v>
      </c>
      <c r="D2117" s="88">
        <v>83</v>
      </c>
      <c r="E2117" s="88">
        <v>400</v>
      </c>
      <c r="F2117" s="75">
        <v>368</v>
      </c>
      <c r="H2117" s="391"/>
      <c r="I2117" s="383"/>
      <c r="J2117" s="384"/>
      <c r="K2117" s="383"/>
      <c r="L2117" s="383"/>
      <c r="M2117" s="385"/>
    </row>
    <row r="2118" spans="1:13" ht="15.75">
      <c r="A2118" s="117" t="s">
        <v>506</v>
      </c>
      <c r="B2118" s="88" t="s">
        <v>2492</v>
      </c>
      <c r="C2118" s="74" t="s">
        <v>487</v>
      </c>
      <c r="D2118" s="88">
        <v>84</v>
      </c>
      <c r="E2118" s="88">
        <v>60</v>
      </c>
      <c r="F2118" s="75">
        <v>52</v>
      </c>
      <c r="H2118" s="391"/>
      <c r="I2118" s="383"/>
      <c r="J2118" s="384"/>
      <c r="K2118" s="383"/>
      <c r="L2118" s="383"/>
      <c r="M2118" s="385"/>
    </row>
    <row r="2119" spans="1:13" ht="15.75">
      <c r="A2119" s="117" t="s">
        <v>507</v>
      </c>
      <c r="B2119" s="88" t="s">
        <v>2492</v>
      </c>
      <c r="C2119" s="74" t="s">
        <v>487</v>
      </c>
      <c r="D2119" s="88">
        <v>40</v>
      </c>
      <c r="E2119" s="88">
        <v>63</v>
      </c>
      <c r="F2119" s="75">
        <v>57</v>
      </c>
      <c r="H2119" s="391"/>
      <c r="I2119" s="383"/>
      <c r="J2119" s="384"/>
      <c r="K2119" s="383"/>
      <c r="L2119" s="383"/>
      <c r="M2119" s="385"/>
    </row>
    <row r="2120" spans="1:13" ht="15.75">
      <c r="A2120" s="117" t="s">
        <v>507</v>
      </c>
      <c r="B2120" s="88" t="s">
        <v>2492</v>
      </c>
      <c r="C2120" s="74" t="s">
        <v>487</v>
      </c>
      <c r="D2120" s="88">
        <v>53</v>
      </c>
      <c r="E2120" s="88">
        <v>160</v>
      </c>
      <c r="F2120" s="75">
        <v>140</v>
      </c>
      <c r="H2120" s="391"/>
      <c r="I2120" s="383"/>
      <c r="J2120" s="384"/>
      <c r="K2120" s="383"/>
      <c r="L2120" s="383"/>
      <c r="M2120" s="385"/>
    </row>
    <row r="2121" spans="1:13" ht="15.75">
      <c r="A2121" s="117" t="s">
        <v>507</v>
      </c>
      <c r="B2121" s="88" t="s">
        <v>2492</v>
      </c>
      <c r="C2121" s="74" t="s">
        <v>487</v>
      </c>
      <c r="D2121" s="88">
        <v>57</v>
      </c>
      <c r="E2121" s="88">
        <v>100</v>
      </c>
      <c r="F2121" s="75">
        <v>77</v>
      </c>
      <c r="H2121" s="391"/>
      <c r="I2121" s="383"/>
      <c r="J2121" s="384"/>
      <c r="K2121" s="383"/>
      <c r="L2121" s="383"/>
      <c r="M2121" s="385"/>
    </row>
    <row r="2122" spans="1:13" ht="15.75">
      <c r="A2122" s="117" t="s">
        <v>507</v>
      </c>
      <c r="B2122" s="88" t="s">
        <v>2492</v>
      </c>
      <c r="C2122" s="74" t="s">
        <v>487</v>
      </c>
      <c r="D2122" s="88">
        <v>59</v>
      </c>
      <c r="E2122" s="88">
        <v>100</v>
      </c>
      <c r="F2122" s="75">
        <v>67</v>
      </c>
      <c r="H2122" s="391"/>
      <c r="I2122" s="383"/>
      <c r="J2122" s="384"/>
      <c r="K2122" s="383"/>
      <c r="L2122" s="383"/>
      <c r="M2122" s="385"/>
    </row>
    <row r="2123" spans="1:13" ht="15.75">
      <c r="A2123" s="117" t="s">
        <v>508</v>
      </c>
      <c r="B2123" s="88" t="s">
        <v>2492</v>
      </c>
      <c r="C2123" s="74" t="s">
        <v>487</v>
      </c>
      <c r="D2123" s="88">
        <v>62</v>
      </c>
      <c r="E2123" s="88">
        <v>100</v>
      </c>
      <c r="F2123" s="75">
        <v>72</v>
      </c>
      <c r="H2123" s="391"/>
      <c r="I2123" s="383"/>
      <c r="J2123" s="384"/>
      <c r="K2123" s="383"/>
      <c r="L2123" s="383"/>
      <c r="M2123" s="385"/>
    </row>
    <row r="2124" spans="1:13" ht="15.75">
      <c r="A2124" s="117" t="s">
        <v>506</v>
      </c>
      <c r="B2124" s="88" t="s">
        <v>2492</v>
      </c>
      <c r="C2124" s="74" t="s">
        <v>487</v>
      </c>
      <c r="D2124" s="88">
        <v>47</v>
      </c>
      <c r="E2124" s="88">
        <v>160</v>
      </c>
      <c r="F2124" s="75">
        <v>139</v>
      </c>
      <c r="H2124" s="391"/>
      <c r="I2124" s="383"/>
      <c r="J2124" s="384"/>
      <c r="K2124" s="383"/>
      <c r="L2124" s="383"/>
      <c r="M2124" s="385"/>
    </row>
    <row r="2125" spans="1:13" ht="15.75">
      <c r="A2125" s="117" t="s">
        <v>506</v>
      </c>
      <c r="B2125" s="88" t="s">
        <v>2492</v>
      </c>
      <c r="C2125" s="74" t="s">
        <v>487</v>
      </c>
      <c r="D2125" s="88">
        <v>10</v>
      </c>
      <c r="E2125" s="88">
        <v>250</v>
      </c>
      <c r="F2125" s="75">
        <v>230</v>
      </c>
      <c r="H2125" s="391"/>
      <c r="I2125" s="383"/>
      <c r="J2125" s="384"/>
      <c r="K2125" s="383"/>
      <c r="L2125" s="383"/>
      <c r="M2125" s="385"/>
    </row>
    <row r="2126" spans="1:13" ht="15.75">
      <c r="A2126" s="117" t="s">
        <v>509</v>
      </c>
      <c r="B2126" s="88" t="s">
        <v>2492</v>
      </c>
      <c r="C2126" s="74" t="s">
        <v>487</v>
      </c>
      <c r="D2126" s="88">
        <v>65</v>
      </c>
      <c r="E2126" s="88">
        <v>250</v>
      </c>
      <c r="F2126" s="75">
        <v>227</v>
      </c>
      <c r="H2126" s="391"/>
      <c r="I2126" s="383"/>
      <c r="J2126" s="384"/>
      <c r="K2126" s="383"/>
      <c r="L2126" s="383"/>
      <c r="M2126" s="385"/>
    </row>
    <row r="2127" spans="1:13" ht="15.75">
      <c r="A2127" s="117" t="s">
        <v>509</v>
      </c>
      <c r="B2127" s="88" t="s">
        <v>2492</v>
      </c>
      <c r="C2127" s="74" t="s">
        <v>487</v>
      </c>
      <c r="D2127" s="88">
        <v>66</v>
      </c>
      <c r="E2127" s="88">
        <v>250</v>
      </c>
      <c r="F2127" s="75">
        <v>215</v>
      </c>
      <c r="H2127" s="391"/>
      <c r="I2127" s="383"/>
      <c r="J2127" s="384"/>
      <c r="K2127" s="383"/>
      <c r="L2127" s="383"/>
      <c r="M2127" s="385"/>
    </row>
    <row r="2128" spans="1:13" ht="15.75">
      <c r="A2128" s="117" t="s">
        <v>509</v>
      </c>
      <c r="B2128" s="88" t="s">
        <v>2492</v>
      </c>
      <c r="C2128" s="74" t="s">
        <v>487</v>
      </c>
      <c r="D2128" s="88">
        <v>67</v>
      </c>
      <c r="E2128" s="88">
        <v>400</v>
      </c>
      <c r="F2128" s="75">
        <v>352</v>
      </c>
      <c r="H2128" s="391"/>
      <c r="I2128" s="383"/>
      <c r="J2128" s="384"/>
      <c r="K2128" s="383"/>
      <c r="L2128" s="383"/>
      <c r="M2128" s="385"/>
    </row>
    <row r="2129" spans="1:13" ht="15.75">
      <c r="A2129" s="117" t="s">
        <v>509</v>
      </c>
      <c r="B2129" s="88" t="s">
        <v>2492</v>
      </c>
      <c r="C2129" s="74" t="s">
        <v>487</v>
      </c>
      <c r="D2129" s="88">
        <v>68</v>
      </c>
      <c r="E2129" s="88">
        <v>160</v>
      </c>
      <c r="F2129" s="75">
        <v>125</v>
      </c>
      <c r="H2129" s="391"/>
      <c r="I2129" s="383"/>
      <c r="J2129" s="384"/>
      <c r="K2129" s="383"/>
      <c r="L2129" s="383"/>
      <c r="M2129" s="385"/>
    </row>
    <row r="2130" spans="1:13" ht="15.75">
      <c r="A2130" s="117" t="s">
        <v>509</v>
      </c>
      <c r="B2130" s="88" t="s">
        <v>2492</v>
      </c>
      <c r="C2130" s="74" t="s">
        <v>487</v>
      </c>
      <c r="D2130" s="88">
        <v>69</v>
      </c>
      <c r="E2130" s="88">
        <v>730</v>
      </c>
      <c r="F2130" s="75">
        <v>671.6</v>
      </c>
      <c r="H2130" s="391"/>
      <c r="I2130" s="383"/>
      <c r="J2130" s="384"/>
      <c r="K2130" s="383"/>
      <c r="L2130" s="383"/>
      <c r="M2130" s="385"/>
    </row>
    <row r="2131" spans="1:13" ht="15.75">
      <c r="A2131" s="117" t="s">
        <v>509</v>
      </c>
      <c r="B2131" s="88" t="s">
        <v>2492</v>
      </c>
      <c r="C2131" s="74" t="s">
        <v>487</v>
      </c>
      <c r="D2131" s="88">
        <v>26</v>
      </c>
      <c r="E2131" s="88">
        <v>160</v>
      </c>
      <c r="F2131" s="75">
        <v>145</v>
      </c>
      <c r="H2131" s="391"/>
      <c r="I2131" s="383"/>
      <c r="J2131" s="384"/>
      <c r="K2131" s="383"/>
      <c r="L2131" s="383"/>
      <c r="M2131" s="385"/>
    </row>
    <row r="2132" spans="1:13" ht="15.75">
      <c r="A2132" s="117" t="s">
        <v>509</v>
      </c>
      <c r="B2132" s="88" t="s">
        <v>2492</v>
      </c>
      <c r="C2132" s="74" t="s">
        <v>487</v>
      </c>
      <c r="D2132" s="88">
        <v>29</v>
      </c>
      <c r="E2132" s="88">
        <v>160</v>
      </c>
      <c r="F2132" s="75">
        <v>112</v>
      </c>
      <c r="H2132" s="391"/>
      <c r="I2132" s="383"/>
      <c r="J2132" s="384"/>
      <c r="K2132" s="383"/>
      <c r="L2132" s="383"/>
      <c r="M2132" s="385"/>
    </row>
    <row r="2133" spans="1:13" ht="15.75">
      <c r="A2133" s="117" t="s">
        <v>509</v>
      </c>
      <c r="B2133" s="88" t="s">
        <v>2492</v>
      </c>
      <c r="C2133" s="74" t="s">
        <v>487</v>
      </c>
      <c r="D2133" s="88">
        <v>30</v>
      </c>
      <c r="E2133" s="88">
        <v>160</v>
      </c>
      <c r="F2133" s="75">
        <v>116</v>
      </c>
      <c r="H2133" s="391"/>
      <c r="I2133" s="383"/>
      <c r="J2133" s="384"/>
      <c r="K2133" s="383"/>
      <c r="L2133" s="383"/>
      <c r="M2133" s="385"/>
    </row>
    <row r="2134" spans="1:13" ht="15.75">
      <c r="A2134" s="117" t="s">
        <v>509</v>
      </c>
      <c r="B2134" s="88" t="s">
        <v>2492</v>
      </c>
      <c r="C2134" s="74" t="s">
        <v>487</v>
      </c>
      <c r="D2134" s="88">
        <v>31</v>
      </c>
      <c r="E2134" s="88">
        <v>60</v>
      </c>
      <c r="F2134" s="75">
        <v>33</v>
      </c>
      <c r="H2134" s="391"/>
      <c r="I2134" s="383"/>
      <c r="J2134" s="384"/>
      <c r="K2134" s="383"/>
      <c r="L2134" s="383"/>
      <c r="M2134" s="385"/>
    </row>
    <row r="2135" spans="1:13" ht="15.75">
      <c r="A2135" s="117" t="s">
        <v>509</v>
      </c>
      <c r="B2135" s="88" t="s">
        <v>2492</v>
      </c>
      <c r="C2135" s="74" t="s">
        <v>487</v>
      </c>
      <c r="D2135" s="88">
        <v>32</v>
      </c>
      <c r="E2135" s="88">
        <v>100</v>
      </c>
      <c r="F2135" s="75">
        <v>79</v>
      </c>
      <c r="H2135" s="391"/>
      <c r="I2135" s="383"/>
      <c r="J2135" s="384"/>
      <c r="K2135" s="383"/>
      <c r="L2135" s="383"/>
      <c r="M2135" s="385"/>
    </row>
    <row r="2136" spans="1:13" ht="15.75">
      <c r="A2136" s="117" t="s">
        <v>509</v>
      </c>
      <c r="B2136" s="88" t="s">
        <v>2492</v>
      </c>
      <c r="C2136" s="74" t="s">
        <v>487</v>
      </c>
      <c r="D2136" s="88">
        <v>33</v>
      </c>
      <c r="E2136" s="88">
        <v>160</v>
      </c>
      <c r="F2136" s="75">
        <v>147.19999999999999</v>
      </c>
      <c r="H2136" s="391"/>
      <c r="I2136" s="383"/>
      <c r="J2136" s="384"/>
      <c r="K2136" s="383"/>
      <c r="L2136" s="383"/>
      <c r="M2136" s="385"/>
    </row>
    <row r="2137" spans="1:13" ht="15.75">
      <c r="A2137" s="117" t="s">
        <v>509</v>
      </c>
      <c r="B2137" s="88" t="s">
        <v>2492</v>
      </c>
      <c r="C2137" s="74" t="s">
        <v>487</v>
      </c>
      <c r="D2137" s="88">
        <v>34</v>
      </c>
      <c r="E2137" s="88">
        <v>100</v>
      </c>
      <c r="F2137" s="75">
        <v>78</v>
      </c>
      <c r="H2137" s="391"/>
      <c r="I2137" s="383"/>
      <c r="J2137" s="384"/>
      <c r="K2137" s="383"/>
      <c r="L2137" s="383"/>
      <c r="M2137" s="385"/>
    </row>
    <row r="2138" spans="1:13" ht="15.75">
      <c r="A2138" s="117" t="s">
        <v>509</v>
      </c>
      <c r="B2138" s="88" t="s">
        <v>2492</v>
      </c>
      <c r="C2138" s="74" t="s">
        <v>487</v>
      </c>
      <c r="D2138" s="88">
        <v>35</v>
      </c>
      <c r="E2138" s="88">
        <v>160</v>
      </c>
      <c r="F2138" s="75">
        <v>136</v>
      </c>
      <c r="H2138" s="391"/>
      <c r="I2138" s="383"/>
      <c r="J2138" s="384"/>
      <c r="K2138" s="383"/>
      <c r="L2138" s="383"/>
      <c r="M2138" s="385"/>
    </row>
    <row r="2139" spans="1:13" ht="15.75">
      <c r="A2139" s="117" t="s">
        <v>509</v>
      </c>
      <c r="B2139" s="88" t="s">
        <v>2492</v>
      </c>
      <c r="C2139" s="74" t="s">
        <v>487</v>
      </c>
      <c r="D2139" s="88">
        <v>36</v>
      </c>
      <c r="E2139" s="88">
        <v>160</v>
      </c>
      <c r="F2139" s="75">
        <v>139</v>
      </c>
      <c r="H2139" s="391"/>
      <c r="I2139" s="383"/>
      <c r="J2139" s="384"/>
      <c r="K2139" s="383"/>
      <c r="L2139" s="383"/>
      <c r="M2139" s="385"/>
    </row>
    <row r="2140" spans="1:13" ht="15.75">
      <c r="A2140" s="117" t="s">
        <v>509</v>
      </c>
      <c r="B2140" s="88" t="s">
        <v>2492</v>
      </c>
      <c r="C2140" s="74" t="s">
        <v>487</v>
      </c>
      <c r="D2140" s="88">
        <v>38</v>
      </c>
      <c r="E2140" s="88">
        <v>160</v>
      </c>
      <c r="F2140" s="75">
        <v>118</v>
      </c>
      <c r="H2140" s="391"/>
      <c r="I2140" s="383"/>
      <c r="J2140" s="384"/>
      <c r="K2140" s="383"/>
      <c r="L2140" s="383"/>
      <c r="M2140" s="385"/>
    </row>
    <row r="2141" spans="1:13" ht="15.75">
      <c r="A2141" s="117" t="s">
        <v>509</v>
      </c>
      <c r="B2141" s="88" t="s">
        <v>2492</v>
      </c>
      <c r="C2141" s="74" t="s">
        <v>487</v>
      </c>
      <c r="D2141" s="88">
        <v>49</v>
      </c>
      <c r="E2141" s="88">
        <v>100</v>
      </c>
      <c r="F2141" s="75">
        <v>92</v>
      </c>
      <c r="H2141" s="391"/>
      <c r="I2141" s="383"/>
      <c r="J2141" s="384"/>
      <c r="K2141" s="383"/>
      <c r="L2141" s="383"/>
      <c r="M2141" s="385"/>
    </row>
    <row r="2142" spans="1:13" ht="15.75">
      <c r="A2142" s="117" t="s">
        <v>509</v>
      </c>
      <c r="B2142" s="88" t="s">
        <v>2492</v>
      </c>
      <c r="C2142" s="74" t="s">
        <v>487</v>
      </c>
      <c r="D2142" s="88">
        <v>85</v>
      </c>
      <c r="E2142" s="88">
        <v>100</v>
      </c>
      <c r="F2142" s="75">
        <v>85</v>
      </c>
      <c r="H2142" s="391"/>
      <c r="I2142" s="383"/>
      <c r="J2142" s="384"/>
      <c r="K2142" s="383"/>
      <c r="L2142" s="383"/>
      <c r="M2142" s="385"/>
    </row>
    <row r="2143" spans="1:13" ht="15.75">
      <c r="A2143" s="117" t="s">
        <v>509</v>
      </c>
      <c r="B2143" s="88" t="s">
        <v>2492</v>
      </c>
      <c r="C2143" s="74" t="s">
        <v>487</v>
      </c>
      <c r="D2143" s="88">
        <v>76</v>
      </c>
      <c r="E2143" s="88">
        <v>160</v>
      </c>
      <c r="F2143" s="75">
        <v>131</v>
      </c>
      <c r="H2143" s="391"/>
      <c r="I2143" s="383"/>
      <c r="J2143" s="384"/>
      <c r="K2143" s="383"/>
      <c r="L2143" s="383"/>
      <c r="M2143" s="385"/>
    </row>
    <row r="2144" spans="1:13" ht="15.75">
      <c r="A2144" s="117" t="s">
        <v>509</v>
      </c>
      <c r="B2144" s="88" t="s">
        <v>2492</v>
      </c>
      <c r="C2144" s="74" t="s">
        <v>487</v>
      </c>
      <c r="D2144" s="88">
        <v>95</v>
      </c>
      <c r="E2144" s="88">
        <v>160</v>
      </c>
      <c r="F2144" s="75">
        <v>140</v>
      </c>
      <c r="H2144" s="391"/>
      <c r="I2144" s="383"/>
      <c r="J2144" s="384"/>
      <c r="K2144" s="383"/>
      <c r="L2144" s="383"/>
      <c r="M2144" s="385"/>
    </row>
    <row r="2145" spans="1:13" ht="15.75">
      <c r="A2145" s="117" t="s">
        <v>510</v>
      </c>
      <c r="B2145" s="88" t="s">
        <v>2492</v>
      </c>
      <c r="C2145" s="74" t="s">
        <v>487</v>
      </c>
      <c r="D2145" s="88">
        <v>13</v>
      </c>
      <c r="E2145" s="88">
        <v>160</v>
      </c>
      <c r="F2145" s="75">
        <v>147.19999999999999</v>
      </c>
      <c r="H2145" s="391"/>
      <c r="I2145" s="383"/>
      <c r="J2145" s="384"/>
      <c r="K2145" s="383"/>
      <c r="L2145" s="383"/>
      <c r="M2145" s="385"/>
    </row>
    <row r="2146" spans="1:13" ht="15.75">
      <c r="A2146" s="117" t="s">
        <v>511</v>
      </c>
      <c r="B2146" s="88" t="s">
        <v>2492</v>
      </c>
      <c r="C2146" s="74" t="s">
        <v>487</v>
      </c>
      <c r="D2146" s="88">
        <v>14</v>
      </c>
      <c r="E2146" s="88">
        <v>60</v>
      </c>
      <c r="F2146" s="75">
        <v>40</v>
      </c>
      <c r="H2146" s="391"/>
      <c r="I2146" s="383"/>
      <c r="J2146" s="384"/>
      <c r="K2146" s="383"/>
      <c r="L2146" s="383"/>
      <c r="M2146" s="385"/>
    </row>
    <row r="2147" spans="1:13" ht="15.75">
      <c r="A2147" s="117" t="s">
        <v>511</v>
      </c>
      <c r="B2147" s="88" t="s">
        <v>2492</v>
      </c>
      <c r="C2147" s="74" t="s">
        <v>487</v>
      </c>
      <c r="D2147" s="88">
        <v>30</v>
      </c>
      <c r="E2147" s="88">
        <v>100</v>
      </c>
      <c r="F2147" s="75">
        <v>73</v>
      </c>
      <c r="H2147" s="391"/>
      <c r="I2147" s="383"/>
      <c r="J2147" s="384"/>
      <c r="K2147" s="383"/>
      <c r="L2147" s="383"/>
      <c r="M2147" s="385"/>
    </row>
    <row r="2148" spans="1:13" ht="15.75">
      <c r="A2148" s="117" t="s">
        <v>512</v>
      </c>
      <c r="B2148" s="88" t="s">
        <v>2492</v>
      </c>
      <c r="C2148" s="74" t="s">
        <v>487</v>
      </c>
      <c r="D2148" s="88">
        <v>9</v>
      </c>
      <c r="E2148" s="88">
        <v>250</v>
      </c>
      <c r="F2148" s="75">
        <v>217</v>
      </c>
      <c r="H2148" s="391"/>
      <c r="I2148" s="383"/>
      <c r="J2148" s="384"/>
      <c r="K2148" s="383"/>
      <c r="L2148" s="383"/>
      <c r="M2148" s="385"/>
    </row>
    <row r="2149" spans="1:13" ht="15.75">
      <c r="A2149" s="117" t="s">
        <v>512</v>
      </c>
      <c r="B2149" s="88" t="s">
        <v>2492</v>
      </c>
      <c r="C2149" s="74" t="s">
        <v>487</v>
      </c>
      <c r="D2149" s="88">
        <v>11</v>
      </c>
      <c r="E2149" s="88">
        <v>63</v>
      </c>
      <c r="F2149" s="75">
        <v>57.96</v>
      </c>
      <c r="H2149" s="391"/>
      <c r="I2149" s="383"/>
      <c r="J2149" s="384"/>
      <c r="K2149" s="383"/>
      <c r="L2149" s="383"/>
      <c r="M2149" s="385"/>
    </row>
    <row r="2150" spans="1:13" ht="15.75">
      <c r="A2150" s="117" t="s">
        <v>512</v>
      </c>
      <c r="B2150" s="88" t="s">
        <v>2492</v>
      </c>
      <c r="C2150" s="74" t="s">
        <v>487</v>
      </c>
      <c r="D2150" s="88">
        <v>20</v>
      </c>
      <c r="E2150" s="88">
        <v>160</v>
      </c>
      <c r="F2150" s="75">
        <v>120</v>
      </c>
      <c r="H2150" s="391"/>
      <c r="I2150" s="383"/>
      <c r="J2150" s="384"/>
      <c r="K2150" s="383"/>
      <c r="L2150" s="383"/>
      <c r="M2150" s="385"/>
    </row>
    <row r="2151" spans="1:13" ht="15.75">
      <c r="A2151" s="117" t="s">
        <v>512</v>
      </c>
      <c r="B2151" s="88" t="s">
        <v>2492</v>
      </c>
      <c r="C2151" s="74" t="s">
        <v>487</v>
      </c>
      <c r="D2151" s="88">
        <v>19</v>
      </c>
      <c r="E2151" s="88">
        <v>100</v>
      </c>
      <c r="F2151" s="75">
        <v>38</v>
      </c>
      <c r="H2151" s="391"/>
      <c r="I2151" s="383"/>
      <c r="J2151" s="384"/>
      <c r="K2151" s="383"/>
      <c r="L2151" s="383"/>
      <c r="M2151" s="385"/>
    </row>
    <row r="2152" spans="1:13" ht="15.75">
      <c r="A2152" s="117" t="s">
        <v>512</v>
      </c>
      <c r="B2152" s="88" t="s">
        <v>2492</v>
      </c>
      <c r="C2152" s="74" t="s">
        <v>487</v>
      </c>
      <c r="D2152" s="88">
        <v>26</v>
      </c>
      <c r="E2152" s="88">
        <v>160</v>
      </c>
      <c r="F2152" s="75">
        <v>131</v>
      </c>
      <c r="H2152" s="391"/>
      <c r="I2152" s="383"/>
      <c r="J2152" s="384"/>
      <c r="K2152" s="383"/>
      <c r="L2152" s="383"/>
      <c r="M2152" s="385"/>
    </row>
    <row r="2153" spans="1:13" ht="15.75">
      <c r="A2153" s="117" t="s">
        <v>512</v>
      </c>
      <c r="B2153" s="88" t="s">
        <v>2492</v>
      </c>
      <c r="C2153" s="74" t="s">
        <v>487</v>
      </c>
      <c r="D2153" s="88">
        <v>21</v>
      </c>
      <c r="E2153" s="88">
        <v>160</v>
      </c>
      <c r="F2153" s="75">
        <v>140</v>
      </c>
      <c r="H2153" s="391"/>
      <c r="I2153" s="383"/>
      <c r="J2153" s="384"/>
      <c r="K2153" s="383"/>
      <c r="L2153" s="383"/>
      <c r="M2153" s="385"/>
    </row>
    <row r="2154" spans="1:13" ht="15.75">
      <c r="A2154" s="117" t="s">
        <v>512</v>
      </c>
      <c r="B2154" s="88" t="s">
        <v>2492</v>
      </c>
      <c r="C2154" s="74" t="s">
        <v>487</v>
      </c>
      <c r="D2154" s="88">
        <v>27</v>
      </c>
      <c r="E2154" s="88">
        <v>250</v>
      </c>
      <c r="F2154" s="75">
        <v>210</v>
      </c>
      <c r="H2154" s="391"/>
      <c r="I2154" s="383"/>
      <c r="J2154" s="384"/>
      <c r="K2154" s="383"/>
      <c r="L2154" s="383"/>
      <c r="M2154" s="385"/>
    </row>
    <row r="2155" spans="1:13" ht="15.75">
      <c r="A2155" s="117" t="s">
        <v>512</v>
      </c>
      <c r="B2155" s="88" t="s">
        <v>2492</v>
      </c>
      <c r="C2155" s="74" t="s">
        <v>487</v>
      </c>
      <c r="D2155" s="88">
        <v>31</v>
      </c>
      <c r="E2155" s="88">
        <v>100</v>
      </c>
      <c r="F2155" s="75">
        <v>92</v>
      </c>
      <c r="H2155" s="391"/>
      <c r="I2155" s="383"/>
      <c r="J2155" s="384"/>
      <c r="K2155" s="383"/>
      <c r="L2155" s="383"/>
      <c r="M2155" s="385"/>
    </row>
    <row r="2156" spans="1:13" ht="15.75">
      <c r="A2156" s="117" t="s">
        <v>512</v>
      </c>
      <c r="B2156" s="88" t="s">
        <v>2492</v>
      </c>
      <c r="C2156" s="74" t="s">
        <v>487</v>
      </c>
      <c r="D2156" s="88">
        <v>18</v>
      </c>
      <c r="E2156" s="88">
        <v>60</v>
      </c>
      <c r="F2156" s="75">
        <v>46</v>
      </c>
      <c r="H2156" s="391"/>
      <c r="I2156" s="383"/>
      <c r="J2156" s="384"/>
      <c r="K2156" s="383"/>
      <c r="L2156" s="383"/>
      <c r="M2156" s="385"/>
    </row>
    <row r="2157" spans="1:13" ht="15.75">
      <c r="A2157" s="117" t="s">
        <v>512</v>
      </c>
      <c r="B2157" s="88" t="s">
        <v>2492</v>
      </c>
      <c r="C2157" s="74" t="s">
        <v>487</v>
      </c>
      <c r="D2157" s="88">
        <v>28</v>
      </c>
      <c r="E2157" s="88">
        <v>100</v>
      </c>
      <c r="F2157" s="75">
        <v>72</v>
      </c>
      <c r="H2157" s="391"/>
      <c r="I2157" s="383"/>
      <c r="J2157" s="384"/>
      <c r="K2157" s="383"/>
      <c r="L2157" s="383"/>
      <c r="M2157" s="385"/>
    </row>
    <row r="2158" spans="1:13" ht="15.75">
      <c r="A2158" s="117" t="s">
        <v>513</v>
      </c>
      <c r="B2158" s="88" t="s">
        <v>2492</v>
      </c>
      <c r="C2158" s="74" t="s">
        <v>487</v>
      </c>
      <c r="D2158" s="88">
        <v>22</v>
      </c>
      <c r="E2158" s="88">
        <v>160</v>
      </c>
      <c r="F2158" s="75">
        <v>145.6</v>
      </c>
      <c r="H2158" s="391"/>
      <c r="I2158" s="383"/>
      <c r="J2158" s="384"/>
      <c r="K2158" s="383"/>
      <c r="L2158" s="383"/>
      <c r="M2158" s="385"/>
    </row>
    <row r="2159" spans="1:13" ht="15.75">
      <c r="A2159" s="117" t="s">
        <v>513</v>
      </c>
      <c r="B2159" s="88" t="s">
        <v>2492</v>
      </c>
      <c r="C2159" s="74" t="s">
        <v>487</v>
      </c>
      <c r="D2159" s="88">
        <v>23</v>
      </c>
      <c r="E2159" s="88">
        <v>100</v>
      </c>
      <c r="F2159" s="75">
        <v>90</v>
      </c>
      <c r="H2159" s="391"/>
      <c r="I2159" s="383"/>
      <c r="J2159" s="384"/>
      <c r="K2159" s="383"/>
      <c r="L2159" s="383"/>
      <c r="M2159" s="385"/>
    </row>
    <row r="2160" spans="1:13" ht="15.75">
      <c r="A2160" s="117" t="s">
        <v>513</v>
      </c>
      <c r="B2160" s="88" t="s">
        <v>2492</v>
      </c>
      <c r="C2160" s="74" t="s">
        <v>487</v>
      </c>
      <c r="D2160" s="88">
        <v>25</v>
      </c>
      <c r="E2160" s="88">
        <v>100</v>
      </c>
      <c r="F2160" s="75">
        <v>74</v>
      </c>
      <c r="H2160" s="391"/>
      <c r="I2160" s="383"/>
      <c r="J2160" s="384"/>
      <c r="K2160" s="383"/>
      <c r="L2160" s="383"/>
      <c r="M2160" s="385"/>
    </row>
    <row r="2161" spans="1:13" ht="15.75">
      <c r="A2161" s="117" t="s">
        <v>512</v>
      </c>
      <c r="B2161" s="88" t="s">
        <v>2492</v>
      </c>
      <c r="C2161" s="74" t="s">
        <v>487</v>
      </c>
      <c r="D2161" s="88">
        <v>15</v>
      </c>
      <c r="E2161" s="88">
        <v>25</v>
      </c>
      <c r="F2161" s="75">
        <v>15</v>
      </c>
      <c r="H2161" s="391"/>
      <c r="I2161" s="383"/>
      <c r="J2161" s="384"/>
      <c r="K2161" s="383"/>
      <c r="L2161" s="383"/>
      <c r="M2161" s="385"/>
    </row>
    <row r="2162" spans="1:13" ht="15.75">
      <c r="A2162" s="117" t="s">
        <v>512</v>
      </c>
      <c r="B2162" s="88" t="s">
        <v>2492</v>
      </c>
      <c r="C2162" s="74" t="s">
        <v>487</v>
      </c>
      <c r="D2162" s="88">
        <v>16</v>
      </c>
      <c r="E2162" s="88" t="s">
        <v>514</v>
      </c>
      <c r="F2162" s="75" t="s">
        <v>1008</v>
      </c>
      <c r="H2162" s="391"/>
      <c r="I2162" s="383"/>
      <c r="J2162" s="384"/>
      <c r="K2162" s="383"/>
      <c r="L2162" s="383"/>
      <c r="M2162" s="385"/>
    </row>
    <row r="2163" spans="1:13" ht="15.75">
      <c r="A2163" s="117" t="s">
        <v>515</v>
      </c>
      <c r="B2163" s="88" t="s">
        <v>2492</v>
      </c>
      <c r="C2163" s="74" t="s">
        <v>487</v>
      </c>
      <c r="D2163" s="88">
        <v>1</v>
      </c>
      <c r="E2163" s="88">
        <v>100</v>
      </c>
      <c r="F2163" s="75">
        <v>92</v>
      </c>
      <c r="H2163" s="391"/>
      <c r="I2163" s="383"/>
      <c r="J2163" s="384"/>
      <c r="K2163" s="383"/>
      <c r="L2163" s="383"/>
      <c r="M2163" s="385"/>
    </row>
    <row r="2164" spans="1:13" ht="15.75">
      <c r="A2164" s="117" t="s">
        <v>232</v>
      </c>
      <c r="B2164" s="88" t="s">
        <v>2492</v>
      </c>
      <c r="C2164" s="74" t="s">
        <v>487</v>
      </c>
      <c r="D2164" s="88">
        <v>6</v>
      </c>
      <c r="E2164" s="88">
        <v>160</v>
      </c>
      <c r="F2164" s="75">
        <v>142</v>
      </c>
      <c r="H2164" s="391"/>
      <c r="I2164" s="383"/>
      <c r="J2164" s="384"/>
      <c r="K2164" s="383"/>
      <c r="L2164" s="383"/>
      <c r="M2164" s="385"/>
    </row>
    <row r="2165" spans="1:13" ht="15.75">
      <c r="A2165" s="117" t="s">
        <v>516</v>
      </c>
      <c r="B2165" s="88" t="s">
        <v>2492</v>
      </c>
      <c r="C2165" s="74" t="s">
        <v>487</v>
      </c>
      <c r="D2165" s="88">
        <v>7</v>
      </c>
      <c r="E2165" s="88">
        <v>100</v>
      </c>
      <c r="F2165" s="75">
        <v>88</v>
      </c>
      <c r="H2165" s="391"/>
      <c r="I2165" s="383"/>
      <c r="J2165" s="384"/>
      <c r="K2165" s="383"/>
      <c r="L2165" s="383"/>
      <c r="M2165" s="385"/>
    </row>
    <row r="2166" spans="1:13" ht="15.75">
      <c r="A2166" s="117" t="s">
        <v>516</v>
      </c>
      <c r="B2166" s="88" t="s">
        <v>2492</v>
      </c>
      <c r="C2166" s="74" t="s">
        <v>487</v>
      </c>
      <c r="D2166" s="88">
        <v>18</v>
      </c>
      <c r="E2166" s="88">
        <v>250</v>
      </c>
      <c r="F2166" s="75">
        <v>230</v>
      </c>
      <c r="H2166" s="391"/>
      <c r="I2166" s="383"/>
      <c r="J2166" s="384"/>
      <c r="K2166" s="383"/>
      <c r="L2166" s="383"/>
      <c r="M2166" s="385"/>
    </row>
    <row r="2167" spans="1:13" ht="15.75">
      <c r="A2167" s="117" t="s">
        <v>516</v>
      </c>
      <c r="B2167" s="88" t="s">
        <v>2492</v>
      </c>
      <c r="C2167" s="74" t="s">
        <v>487</v>
      </c>
      <c r="D2167" s="88">
        <v>19</v>
      </c>
      <c r="E2167" s="88">
        <v>400</v>
      </c>
      <c r="F2167" s="75">
        <v>364</v>
      </c>
      <c r="H2167" s="391"/>
      <c r="I2167" s="383"/>
      <c r="J2167" s="384"/>
      <c r="K2167" s="383"/>
      <c r="L2167" s="383"/>
      <c r="M2167" s="385"/>
    </row>
    <row r="2168" spans="1:13" ht="15.75">
      <c r="A2168" s="117" t="s">
        <v>516</v>
      </c>
      <c r="B2168" s="88" t="s">
        <v>2492</v>
      </c>
      <c r="C2168" s="74" t="s">
        <v>487</v>
      </c>
      <c r="D2168" s="88">
        <v>8</v>
      </c>
      <c r="E2168" s="88">
        <v>250</v>
      </c>
      <c r="F2168" s="75">
        <v>212</v>
      </c>
      <c r="H2168" s="391"/>
      <c r="I2168" s="383"/>
      <c r="J2168" s="384"/>
      <c r="K2168" s="383"/>
      <c r="L2168" s="383"/>
      <c r="M2168" s="385"/>
    </row>
    <row r="2169" spans="1:13" ht="15.75">
      <c r="A2169" s="117" t="s">
        <v>516</v>
      </c>
      <c r="B2169" s="88" t="s">
        <v>2492</v>
      </c>
      <c r="C2169" s="74" t="s">
        <v>487</v>
      </c>
      <c r="D2169" s="88">
        <v>17</v>
      </c>
      <c r="E2169" s="88">
        <v>160</v>
      </c>
      <c r="F2169" s="75">
        <v>136</v>
      </c>
      <c r="H2169" s="391"/>
      <c r="I2169" s="383"/>
      <c r="J2169" s="384"/>
      <c r="K2169" s="383"/>
      <c r="L2169" s="383"/>
      <c r="M2169" s="385"/>
    </row>
    <row r="2170" spans="1:13" ht="15.75">
      <c r="A2170" s="117" t="s">
        <v>516</v>
      </c>
      <c r="B2170" s="88" t="s">
        <v>2492</v>
      </c>
      <c r="C2170" s="74" t="s">
        <v>487</v>
      </c>
      <c r="D2170" s="88">
        <v>12</v>
      </c>
      <c r="E2170" s="88">
        <v>160</v>
      </c>
      <c r="F2170" s="75">
        <v>139</v>
      </c>
      <c r="H2170" s="391"/>
      <c r="I2170" s="383"/>
      <c r="J2170" s="384"/>
      <c r="K2170" s="383"/>
      <c r="L2170" s="383"/>
      <c r="M2170" s="385"/>
    </row>
    <row r="2171" spans="1:13" ht="15.75">
      <c r="A2171" s="117" t="s">
        <v>516</v>
      </c>
      <c r="B2171" s="88" t="s">
        <v>2492</v>
      </c>
      <c r="C2171" s="74" t="s">
        <v>487</v>
      </c>
      <c r="D2171" s="88">
        <v>15</v>
      </c>
      <c r="E2171" s="88">
        <v>100</v>
      </c>
      <c r="F2171" s="75">
        <v>87</v>
      </c>
      <c r="H2171" s="391"/>
      <c r="I2171" s="383"/>
      <c r="J2171" s="384"/>
      <c r="K2171" s="383"/>
      <c r="L2171" s="383"/>
      <c r="M2171" s="385"/>
    </row>
    <row r="2172" spans="1:13" ht="15.75">
      <c r="A2172" s="117" t="s">
        <v>232</v>
      </c>
      <c r="B2172" s="88" t="s">
        <v>2492</v>
      </c>
      <c r="C2172" s="74" t="s">
        <v>487</v>
      </c>
      <c r="D2172" s="88">
        <v>16</v>
      </c>
      <c r="E2172" s="88">
        <v>63</v>
      </c>
      <c r="F2172" s="75">
        <v>42</v>
      </c>
      <c r="H2172" s="391"/>
      <c r="I2172" s="383"/>
      <c r="J2172" s="384"/>
      <c r="K2172" s="383"/>
      <c r="L2172" s="383"/>
      <c r="M2172" s="385"/>
    </row>
    <row r="2173" spans="1:13" ht="15.75">
      <c r="A2173" s="117" t="s">
        <v>516</v>
      </c>
      <c r="B2173" s="88" t="s">
        <v>2492</v>
      </c>
      <c r="C2173" s="74" t="s">
        <v>487</v>
      </c>
      <c r="D2173" s="88">
        <v>10</v>
      </c>
      <c r="E2173" s="88">
        <v>63</v>
      </c>
      <c r="F2173" s="75">
        <v>56</v>
      </c>
      <c r="H2173" s="391"/>
      <c r="I2173" s="383"/>
      <c r="J2173" s="384"/>
      <c r="K2173" s="383"/>
      <c r="L2173" s="383"/>
      <c r="M2173" s="385"/>
    </row>
    <row r="2174" spans="1:13" ht="15.75">
      <c r="A2174" s="117" t="s">
        <v>516</v>
      </c>
      <c r="B2174" s="88" t="s">
        <v>2492</v>
      </c>
      <c r="C2174" s="74" t="s">
        <v>487</v>
      </c>
      <c r="D2174" s="88">
        <v>21</v>
      </c>
      <c r="E2174" s="88">
        <v>63</v>
      </c>
      <c r="F2174" s="75">
        <v>40</v>
      </c>
      <c r="H2174" s="391"/>
      <c r="I2174" s="383"/>
      <c r="J2174" s="384"/>
      <c r="K2174" s="383"/>
      <c r="L2174" s="383"/>
      <c r="M2174" s="385"/>
    </row>
    <row r="2175" spans="1:13" ht="15.75">
      <c r="A2175" s="117" t="s">
        <v>516</v>
      </c>
      <c r="B2175" s="88" t="s">
        <v>2492</v>
      </c>
      <c r="C2175" s="74" t="s">
        <v>487</v>
      </c>
      <c r="D2175" s="88">
        <v>22</v>
      </c>
      <c r="E2175" s="88">
        <v>250</v>
      </c>
      <c r="F2175" s="75">
        <v>217</v>
      </c>
      <c r="H2175" s="391"/>
      <c r="I2175" s="383"/>
      <c r="J2175" s="384"/>
      <c r="K2175" s="383"/>
      <c r="L2175" s="383"/>
      <c r="M2175" s="385"/>
    </row>
    <row r="2176" spans="1:13" ht="15.75">
      <c r="A2176" s="117" t="s">
        <v>517</v>
      </c>
      <c r="B2176" s="88" t="s">
        <v>2492</v>
      </c>
      <c r="C2176" s="74" t="s">
        <v>487</v>
      </c>
      <c r="D2176" s="88">
        <v>6</v>
      </c>
      <c r="E2176" s="88">
        <v>100</v>
      </c>
      <c r="F2176" s="75">
        <v>92</v>
      </c>
      <c r="H2176" s="391"/>
      <c r="I2176" s="383"/>
      <c r="J2176" s="384"/>
      <c r="K2176" s="383"/>
      <c r="L2176" s="383"/>
      <c r="M2176" s="385"/>
    </row>
    <row r="2177" spans="1:13" ht="15.75">
      <c r="A2177" s="117" t="s">
        <v>518</v>
      </c>
      <c r="B2177" s="88" t="s">
        <v>2492</v>
      </c>
      <c r="C2177" s="74" t="s">
        <v>487</v>
      </c>
      <c r="D2177" s="88">
        <v>8</v>
      </c>
      <c r="E2177" s="88">
        <v>160</v>
      </c>
      <c r="F2177" s="75">
        <v>147.19999999999999</v>
      </c>
      <c r="H2177" s="391"/>
      <c r="I2177" s="383"/>
      <c r="J2177" s="384"/>
      <c r="K2177" s="383"/>
      <c r="L2177" s="383"/>
      <c r="M2177" s="385"/>
    </row>
    <row r="2178" spans="1:13" ht="15.75">
      <c r="A2178" s="117" t="s">
        <v>519</v>
      </c>
      <c r="B2178" s="88" t="s">
        <v>2492</v>
      </c>
      <c r="C2178" s="74" t="s">
        <v>487</v>
      </c>
      <c r="D2178" s="88">
        <v>10</v>
      </c>
      <c r="E2178" s="88">
        <v>160</v>
      </c>
      <c r="F2178" s="75">
        <v>145.6</v>
      </c>
      <c r="H2178" s="391"/>
      <c r="I2178" s="383"/>
      <c r="J2178" s="384"/>
      <c r="K2178" s="383"/>
      <c r="L2178" s="383"/>
      <c r="M2178" s="385"/>
    </row>
    <row r="2179" spans="1:13" ht="15.75">
      <c r="A2179" s="117" t="s">
        <v>519</v>
      </c>
      <c r="B2179" s="88" t="s">
        <v>2492</v>
      </c>
      <c r="C2179" s="74" t="s">
        <v>487</v>
      </c>
      <c r="D2179" s="88">
        <v>15</v>
      </c>
      <c r="E2179" s="88">
        <v>100</v>
      </c>
      <c r="F2179" s="75">
        <v>92</v>
      </c>
      <c r="H2179" s="391"/>
      <c r="I2179" s="383"/>
      <c r="J2179" s="384"/>
      <c r="K2179" s="383"/>
      <c r="L2179" s="383"/>
      <c r="M2179" s="385"/>
    </row>
    <row r="2180" spans="1:13" ht="15.75">
      <c r="A2180" s="117" t="s">
        <v>519</v>
      </c>
      <c r="B2180" s="88" t="s">
        <v>2492</v>
      </c>
      <c r="C2180" s="74" t="s">
        <v>487</v>
      </c>
      <c r="D2180" s="88">
        <v>18</v>
      </c>
      <c r="E2180" s="88">
        <v>160</v>
      </c>
      <c r="F2180" s="75">
        <v>147</v>
      </c>
      <c r="H2180" s="391"/>
      <c r="I2180" s="383"/>
      <c r="J2180" s="384"/>
      <c r="K2180" s="383"/>
      <c r="L2180" s="383"/>
      <c r="M2180" s="385"/>
    </row>
    <row r="2181" spans="1:13" ht="15.75">
      <c r="A2181" s="117" t="s">
        <v>519</v>
      </c>
      <c r="B2181" s="88" t="s">
        <v>2492</v>
      </c>
      <c r="C2181" s="74" t="s">
        <v>487</v>
      </c>
      <c r="D2181" s="88">
        <v>19</v>
      </c>
      <c r="E2181" s="88">
        <v>100</v>
      </c>
      <c r="F2181" s="75">
        <v>92</v>
      </c>
      <c r="H2181" s="391"/>
      <c r="I2181" s="383"/>
      <c r="J2181" s="384"/>
      <c r="K2181" s="383"/>
      <c r="L2181" s="383"/>
      <c r="M2181" s="385"/>
    </row>
    <row r="2182" spans="1:13" ht="15.75">
      <c r="A2182" s="117" t="s">
        <v>520</v>
      </c>
      <c r="B2182" s="88" t="s">
        <v>2492</v>
      </c>
      <c r="C2182" s="74" t="s">
        <v>487</v>
      </c>
      <c r="D2182" s="88">
        <v>35</v>
      </c>
      <c r="E2182" s="88">
        <v>160</v>
      </c>
      <c r="F2182" s="75">
        <v>147.19999999999999</v>
      </c>
      <c r="H2182" s="391"/>
      <c r="I2182" s="383"/>
      <c r="J2182" s="384"/>
      <c r="K2182" s="383"/>
      <c r="L2182" s="383"/>
      <c r="M2182" s="385"/>
    </row>
    <row r="2183" spans="1:13" ht="15.75">
      <c r="A2183" s="117" t="s">
        <v>520</v>
      </c>
      <c r="B2183" s="88" t="s">
        <v>2492</v>
      </c>
      <c r="C2183" s="74" t="s">
        <v>487</v>
      </c>
      <c r="D2183" s="88">
        <v>36</v>
      </c>
      <c r="E2183" s="88">
        <v>250</v>
      </c>
      <c r="F2183" s="75">
        <v>225</v>
      </c>
      <c r="H2183" s="391"/>
      <c r="I2183" s="383"/>
      <c r="J2183" s="384"/>
      <c r="K2183" s="383"/>
      <c r="L2183" s="383"/>
      <c r="M2183" s="385"/>
    </row>
    <row r="2184" spans="1:13" ht="15.75">
      <c r="A2184" s="117" t="s">
        <v>521</v>
      </c>
      <c r="B2184" s="88" t="s">
        <v>2492</v>
      </c>
      <c r="C2184" s="74" t="s">
        <v>487</v>
      </c>
      <c r="D2184" s="88">
        <v>37</v>
      </c>
      <c r="E2184" s="88">
        <v>250</v>
      </c>
      <c r="F2184" s="75">
        <v>230</v>
      </c>
      <c r="H2184" s="391"/>
      <c r="I2184" s="383"/>
      <c r="J2184" s="384"/>
      <c r="K2184" s="383"/>
      <c r="L2184" s="383"/>
      <c r="M2184" s="385"/>
    </row>
    <row r="2185" spans="1:13" ht="15.75">
      <c r="A2185" s="117" t="s">
        <v>521</v>
      </c>
      <c r="B2185" s="88" t="s">
        <v>2492</v>
      </c>
      <c r="C2185" s="74" t="s">
        <v>487</v>
      </c>
      <c r="D2185" s="88">
        <v>38</v>
      </c>
      <c r="E2185" s="88">
        <v>160</v>
      </c>
      <c r="F2185" s="75">
        <v>147</v>
      </c>
      <c r="H2185" s="391"/>
      <c r="I2185" s="383"/>
      <c r="J2185" s="384"/>
      <c r="K2185" s="383"/>
      <c r="L2185" s="383"/>
      <c r="M2185" s="385"/>
    </row>
    <row r="2186" spans="1:13" ht="15.75">
      <c r="A2186" s="117" t="s">
        <v>521</v>
      </c>
      <c r="B2186" s="88" t="s">
        <v>2492</v>
      </c>
      <c r="C2186" s="74" t="s">
        <v>487</v>
      </c>
      <c r="D2186" s="88">
        <v>40</v>
      </c>
      <c r="E2186" s="88">
        <v>100</v>
      </c>
      <c r="F2186" s="75">
        <v>92</v>
      </c>
      <c r="H2186" s="391"/>
      <c r="I2186" s="383"/>
      <c r="J2186" s="384"/>
      <c r="K2186" s="383"/>
      <c r="L2186" s="383"/>
      <c r="M2186" s="385"/>
    </row>
    <row r="2187" spans="1:13" ht="15.75">
      <c r="A2187" s="117" t="s">
        <v>521</v>
      </c>
      <c r="B2187" s="88" t="s">
        <v>2492</v>
      </c>
      <c r="C2187" s="74" t="s">
        <v>487</v>
      </c>
      <c r="D2187" s="88">
        <v>41</v>
      </c>
      <c r="E2187" s="88">
        <v>100</v>
      </c>
      <c r="F2187" s="75">
        <v>88</v>
      </c>
      <c r="H2187" s="391"/>
      <c r="I2187" s="383"/>
      <c r="J2187" s="384"/>
      <c r="K2187" s="383"/>
      <c r="L2187" s="383"/>
      <c r="M2187" s="385"/>
    </row>
    <row r="2188" spans="1:13" ht="15.75">
      <c r="A2188" s="117" t="s">
        <v>521</v>
      </c>
      <c r="B2188" s="88" t="s">
        <v>2492</v>
      </c>
      <c r="C2188" s="74" t="s">
        <v>487</v>
      </c>
      <c r="D2188" s="88">
        <v>43</v>
      </c>
      <c r="E2188" s="88">
        <v>160</v>
      </c>
      <c r="F2188" s="75">
        <v>145</v>
      </c>
      <c r="H2188" s="391"/>
      <c r="I2188" s="383"/>
      <c r="J2188" s="384"/>
      <c r="K2188" s="383"/>
      <c r="L2188" s="383"/>
      <c r="M2188" s="385"/>
    </row>
    <row r="2189" spans="1:13" ht="15.75">
      <c r="A2189" s="117" t="s">
        <v>521</v>
      </c>
      <c r="B2189" s="88" t="s">
        <v>2492</v>
      </c>
      <c r="C2189" s="74" t="s">
        <v>487</v>
      </c>
      <c r="D2189" s="88">
        <v>44</v>
      </c>
      <c r="E2189" s="88">
        <v>400</v>
      </c>
      <c r="F2189" s="75">
        <v>364</v>
      </c>
      <c r="H2189" s="391"/>
      <c r="I2189" s="383"/>
      <c r="J2189" s="384"/>
      <c r="K2189" s="383"/>
      <c r="L2189" s="383"/>
      <c r="M2189" s="385"/>
    </row>
    <row r="2190" spans="1:13" ht="15.75">
      <c r="A2190" s="117" t="s">
        <v>521</v>
      </c>
      <c r="B2190" s="88" t="s">
        <v>2492</v>
      </c>
      <c r="C2190" s="74" t="s">
        <v>487</v>
      </c>
      <c r="D2190" s="88">
        <v>61</v>
      </c>
      <c r="E2190" s="88">
        <v>250</v>
      </c>
      <c r="F2190" s="75">
        <v>230</v>
      </c>
      <c r="H2190" s="391"/>
      <c r="I2190" s="383"/>
      <c r="J2190" s="384"/>
      <c r="K2190" s="383"/>
      <c r="L2190" s="383"/>
      <c r="M2190" s="385"/>
    </row>
    <row r="2191" spans="1:13" ht="15.75">
      <c r="A2191" s="117" t="s">
        <v>521</v>
      </c>
      <c r="B2191" s="88" t="s">
        <v>2492</v>
      </c>
      <c r="C2191" s="74" t="s">
        <v>487</v>
      </c>
      <c r="D2191" s="88">
        <v>71</v>
      </c>
      <c r="E2191" s="88">
        <v>160</v>
      </c>
      <c r="F2191" s="75">
        <v>144</v>
      </c>
      <c r="H2191" s="391"/>
      <c r="I2191" s="383"/>
      <c r="J2191" s="384"/>
      <c r="K2191" s="383"/>
      <c r="L2191" s="383"/>
      <c r="M2191" s="385"/>
    </row>
    <row r="2192" spans="1:13" ht="15.75">
      <c r="A2192" s="117" t="s">
        <v>521</v>
      </c>
      <c r="B2192" s="88" t="s">
        <v>2492</v>
      </c>
      <c r="C2192" s="74" t="s">
        <v>487</v>
      </c>
      <c r="D2192" s="88">
        <v>58</v>
      </c>
      <c r="E2192" s="88">
        <v>160</v>
      </c>
      <c r="F2192" s="75">
        <v>120</v>
      </c>
      <c r="H2192" s="391"/>
      <c r="I2192" s="383"/>
      <c r="J2192" s="384"/>
      <c r="K2192" s="383"/>
      <c r="L2192" s="383"/>
      <c r="M2192" s="385"/>
    </row>
    <row r="2193" spans="1:13" ht="15.75">
      <c r="A2193" s="117" t="s">
        <v>522</v>
      </c>
      <c r="B2193" s="88" t="s">
        <v>2492</v>
      </c>
      <c r="C2193" s="74" t="s">
        <v>487</v>
      </c>
      <c r="D2193" s="88">
        <v>67</v>
      </c>
      <c r="E2193" s="88">
        <v>160</v>
      </c>
      <c r="F2193" s="75">
        <v>147.19999999999999</v>
      </c>
      <c r="H2193" s="391"/>
      <c r="I2193" s="383"/>
      <c r="J2193" s="384"/>
      <c r="K2193" s="383"/>
      <c r="L2193" s="383"/>
      <c r="M2193" s="385"/>
    </row>
    <row r="2194" spans="1:13" ht="15.75">
      <c r="A2194" s="117" t="s">
        <v>521</v>
      </c>
      <c r="B2194" s="88" t="s">
        <v>2492</v>
      </c>
      <c r="C2194" s="74" t="s">
        <v>487</v>
      </c>
      <c r="D2194" s="88">
        <v>57</v>
      </c>
      <c r="E2194" s="88">
        <v>160</v>
      </c>
      <c r="F2194" s="75">
        <v>147.19999999999999</v>
      </c>
      <c r="H2194" s="391"/>
      <c r="I2194" s="383"/>
      <c r="J2194" s="384"/>
      <c r="K2194" s="383"/>
      <c r="L2194" s="383"/>
      <c r="M2194" s="385"/>
    </row>
    <row r="2195" spans="1:13" ht="15.75">
      <c r="A2195" s="117" t="s">
        <v>521</v>
      </c>
      <c r="B2195" s="88" t="s">
        <v>2492</v>
      </c>
      <c r="C2195" s="74" t="s">
        <v>487</v>
      </c>
      <c r="D2195" s="88">
        <v>60</v>
      </c>
      <c r="E2195" s="88">
        <v>250</v>
      </c>
      <c r="F2195" s="75">
        <v>230</v>
      </c>
      <c r="H2195" s="391"/>
      <c r="I2195" s="383"/>
      <c r="J2195" s="384"/>
      <c r="K2195" s="383"/>
      <c r="L2195" s="383"/>
      <c r="M2195" s="385"/>
    </row>
    <row r="2196" spans="1:13" ht="15.75">
      <c r="A2196" s="117" t="s">
        <v>521</v>
      </c>
      <c r="B2196" s="88" t="s">
        <v>2492</v>
      </c>
      <c r="C2196" s="74" t="s">
        <v>487</v>
      </c>
      <c r="D2196" s="88">
        <v>49</v>
      </c>
      <c r="E2196" s="88">
        <v>63</v>
      </c>
      <c r="F2196" s="75">
        <v>55.4</v>
      </c>
      <c r="H2196" s="391"/>
      <c r="I2196" s="383"/>
      <c r="J2196" s="384"/>
      <c r="K2196" s="383"/>
      <c r="L2196" s="383"/>
      <c r="M2196" s="385"/>
    </row>
    <row r="2197" spans="1:13" ht="15.75">
      <c r="A2197" s="117" t="s">
        <v>523</v>
      </c>
      <c r="B2197" s="88" t="s">
        <v>2492</v>
      </c>
      <c r="C2197" s="74" t="s">
        <v>487</v>
      </c>
      <c r="D2197" s="88">
        <v>46</v>
      </c>
      <c r="E2197" s="88">
        <v>160</v>
      </c>
      <c r="F2197" s="75">
        <v>129</v>
      </c>
      <c r="H2197" s="391"/>
      <c r="I2197" s="383"/>
      <c r="J2197" s="384"/>
      <c r="K2197" s="383"/>
      <c r="L2197" s="383"/>
      <c r="M2197" s="385"/>
    </row>
    <row r="2198" spans="1:13" ht="15.75">
      <c r="A2198" s="117" t="s">
        <v>523</v>
      </c>
      <c r="B2198" s="88" t="s">
        <v>2492</v>
      </c>
      <c r="C2198" s="74" t="s">
        <v>487</v>
      </c>
      <c r="D2198" s="88">
        <v>56</v>
      </c>
      <c r="E2198" s="88">
        <v>100</v>
      </c>
      <c r="F2198" s="75">
        <v>78</v>
      </c>
      <c r="H2198" s="391"/>
      <c r="I2198" s="383"/>
      <c r="J2198" s="384"/>
      <c r="K2198" s="383"/>
      <c r="L2198" s="383"/>
      <c r="M2198" s="385"/>
    </row>
    <row r="2199" spans="1:13" ht="15.75">
      <c r="A2199" s="117" t="s">
        <v>524</v>
      </c>
      <c r="B2199" s="88" t="s">
        <v>2492</v>
      </c>
      <c r="C2199" s="74" t="s">
        <v>487</v>
      </c>
      <c r="D2199" s="88">
        <v>12</v>
      </c>
      <c r="E2199" s="88">
        <v>400</v>
      </c>
      <c r="F2199" s="75">
        <v>332</v>
      </c>
      <c r="H2199" s="391"/>
      <c r="I2199" s="383"/>
      <c r="J2199" s="384"/>
      <c r="K2199" s="383"/>
      <c r="L2199" s="383"/>
      <c r="M2199" s="385"/>
    </row>
    <row r="2200" spans="1:13" ht="15.75">
      <c r="A2200" s="117" t="s">
        <v>525</v>
      </c>
      <c r="B2200" s="88" t="s">
        <v>2492</v>
      </c>
      <c r="C2200" s="74" t="s">
        <v>487</v>
      </c>
      <c r="D2200" s="88">
        <v>52</v>
      </c>
      <c r="E2200" s="88">
        <v>160</v>
      </c>
      <c r="F2200" s="75">
        <v>147.19999999999999</v>
      </c>
      <c r="H2200" s="391"/>
      <c r="I2200" s="383"/>
      <c r="J2200" s="384"/>
      <c r="K2200" s="383"/>
      <c r="L2200" s="383"/>
      <c r="M2200" s="385"/>
    </row>
    <row r="2201" spans="1:13" ht="15.75">
      <c r="A2201" s="117" t="s">
        <v>525</v>
      </c>
      <c r="B2201" s="88" t="s">
        <v>2492</v>
      </c>
      <c r="C2201" s="74" t="s">
        <v>487</v>
      </c>
      <c r="D2201" s="88">
        <v>53</v>
      </c>
      <c r="E2201" s="88">
        <v>100</v>
      </c>
      <c r="F2201" s="75">
        <v>90</v>
      </c>
      <c r="H2201" s="391"/>
      <c r="I2201" s="383"/>
      <c r="J2201" s="384"/>
      <c r="K2201" s="383"/>
      <c r="L2201" s="383"/>
      <c r="M2201" s="385"/>
    </row>
    <row r="2202" spans="1:13" ht="15.75">
      <c r="A2202" s="117" t="s">
        <v>525</v>
      </c>
      <c r="B2202" s="88" t="s">
        <v>2492</v>
      </c>
      <c r="C2202" s="74" t="s">
        <v>487</v>
      </c>
      <c r="D2202" s="88">
        <v>81</v>
      </c>
      <c r="E2202" s="88">
        <v>160</v>
      </c>
      <c r="F2202" s="75">
        <v>147</v>
      </c>
      <c r="H2202" s="391"/>
      <c r="I2202" s="383"/>
      <c r="J2202" s="384"/>
      <c r="K2202" s="383"/>
      <c r="L2202" s="383"/>
      <c r="M2202" s="385"/>
    </row>
    <row r="2203" spans="1:13" ht="15.75">
      <c r="A2203" s="117" t="s">
        <v>524</v>
      </c>
      <c r="B2203" s="88" t="s">
        <v>2492</v>
      </c>
      <c r="C2203" s="74" t="s">
        <v>487</v>
      </c>
      <c r="D2203" s="88">
        <v>1</v>
      </c>
      <c r="E2203" s="88">
        <v>160</v>
      </c>
      <c r="F2203" s="75">
        <v>139</v>
      </c>
      <c r="H2203" s="391"/>
      <c r="I2203" s="383"/>
      <c r="J2203" s="384"/>
      <c r="K2203" s="383"/>
      <c r="L2203" s="383"/>
      <c r="M2203" s="385"/>
    </row>
    <row r="2204" spans="1:13" ht="15.75">
      <c r="A2204" s="117" t="s">
        <v>524</v>
      </c>
      <c r="B2204" s="88" t="s">
        <v>2492</v>
      </c>
      <c r="C2204" s="74" t="s">
        <v>487</v>
      </c>
      <c r="D2204" s="88">
        <v>2</v>
      </c>
      <c r="E2204" s="88">
        <v>400</v>
      </c>
      <c r="F2204" s="75">
        <v>364</v>
      </c>
      <c r="H2204" s="391"/>
      <c r="I2204" s="383"/>
      <c r="J2204" s="384"/>
      <c r="K2204" s="383"/>
      <c r="L2204" s="383"/>
      <c r="M2204" s="385"/>
    </row>
    <row r="2205" spans="1:13" ht="15.75">
      <c r="A2205" s="117" t="s">
        <v>524</v>
      </c>
      <c r="B2205" s="88" t="s">
        <v>2492</v>
      </c>
      <c r="C2205" s="74" t="s">
        <v>487</v>
      </c>
      <c r="D2205" s="88">
        <v>45</v>
      </c>
      <c r="E2205" s="88">
        <v>100</v>
      </c>
      <c r="F2205" s="75">
        <v>61</v>
      </c>
      <c r="H2205" s="391"/>
      <c r="I2205" s="383"/>
      <c r="J2205" s="384"/>
      <c r="K2205" s="383"/>
      <c r="L2205" s="383"/>
      <c r="M2205" s="385"/>
    </row>
    <row r="2206" spans="1:13" ht="15.75">
      <c r="A2206" s="117" t="s">
        <v>524</v>
      </c>
      <c r="B2206" s="88" t="s">
        <v>2492</v>
      </c>
      <c r="C2206" s="74" t="s">
        <v>487</v>
      </c>
      <c r="D2206" s="88">
        <v>11</v>
      </c>
      <c r="E2206" s="88">
        <v>100</v>
      </c>
      <c r="F2206" s="75">
        <v>24</v>
      </c>
      <c r="H2206" s="391"/>
      <c r="I2206" s="383"/>
      <c r="J2206" s="384"/>
      <c r="K2206" s="383"/>
      <c r="L2206" s="383"/>
      <c r="M2206" s="385"/>
    </row>
    <row r="2207" spans="1:13" ht="15.75">
      <c r="A2207" s="117" t="s">
        <v>524</v>
      </c>
      <c r="B2207" s="88" t="s">
        <v>2492</v>
      </c>
      <c r="C2207" s="74" t="s">
        <v>487</v>
      </c>
      <c r="D2207" s="88">
        <v>14</v>
      </c>
      <c r="E2207" s="88">
        <v>160</v>
      </c>
      <c r="F2207" s="75">
        <v>136</v>
      </c>
      <c r="H2207" s="391"/>
      <c r="I2207" s="383"/>
      <c r="J2207" s="384"/>
      <c r="K2207" s="383"/>
      <c r="L2207" s="383"/>
      <c r="M2207" s="385"/>
    </row>
    <row r="2208" spans="1:13" ht="15.75">
      <c r="A2208" s="117" t="s">
        <v>524</v>
      </c>
      <c r="B2208" s="88" t="s">
        <v>2492</v>
      </c>
      <c r="C2208" s="74" t="s">
        <v>487</v>
      </c>
      <c r="D2208" s="88">
        <v>15</v>
      </c>
      <c r="E2208" s="88">
        <v>100</v>
      </c>
      <c r="F2208" s="75">
        <v>84</v>
      </c>
      <c r="H2208" s="391"/>
      <c r="I2208" s="383"/>
      <c r="J2208" s="384"/>
      <c r="K2208" s="383"/>
      <c r="L2208" s="383"/>
      <c r="M2208" s="385"/>
    </row>
    <row r="2209" spans="1:13" ht="15.75">
      <c r="A2209" s="117" t="s">
        <v>524</v>
      </c>
      <c r="B2209" s="88" t="s">
        <v>2492</v>
      </c>
      <c r="C2209" s="74" t="s">
        <v>487</v>
      </c>
      <c r="D2209" s="88">
        <v>16</v>
      </c>
      <c r="E2209" s="88">
        <v>160</v>
      </c>
      <c r="F2209" s="75">
        <v>100</v>
      </c>
      <c r="H2209" s="391"/>
      <c r="I2209" s="383"/>
      <c r="J2209" s="384"/>
      <c r="K2209" s="383"/>
      <c r="L2209" s="383"/>
      <c r="M2209" s="385"/>
    </row>
    <row r="2210" spans="1:13" ht="15.75">
      <c r="A2210" s="117" t="s">
        <v>524</v>
      </c>
      <c r="B2210" s="88" t="s">
        <v>2492</v>
      </c>
      <c r="C2210" s="74" t="s">
        <v>487</v>
      </c>
      <c r="D2210" s="88">
        <v>17</v>
      </c>
      <c r="E2210" s="88">
        <v>100</v>
      </c>
      <c r="F2210" s="75">
        <v>84</v>
      </c>
      <c r="H2210" s="391"/>
      <c r="I2210" s="383"/>
      <c r="J2210" s="384"/>
      <c r="K2210" s="383"/>
      <c r="L2210" s="383"/>
      <c r="M2210" s="385"/>
    </row>
    <row r="2211" spans="1:13" ht="15.75">
      <c r="A2211" s="117" t="s">
        <v>524</v>
      </c>
      <c r="B2211" s="88" t="s">
        <v>2492</v>
      </c>
      <c r="C2211" s="74" t="s">
        <v>487</v>
      </c>
      <c r="D2211" s="88">
        <v>18</v>
      </c>
      <c r="E2211" s="88">
        <v>100</v>
      </c>
      <c r="F2211" s="75">
        <v>82</v>
      </c>
      <c r="H2211" s="391"/>
      <c r="I2211" s="383"/>
      <c r="J2211" s="384"/>
      <c r="K2211" s="383"/>
      <c r="L2211" s="383"/>
      <c r="M2211" s="385"/>
    </row>
    <row r="2212" spans="1:13" ht="15.75">
      <c r="A2212" s="117" t="s">
        <v>524</v>
      </c>
      <c r="B2212" s="88" t="s">
        <v>2492</v>
      </c>
      <c r="C2212" s="74" t="s">
        <v>487</v>
      </c>
      <c r="D2212" s="88">
        <v>19</v>
      </c>
      <c r="E2212" s="88">
        <v>160</v>
      </c>
      <c r="F2212" s="75">
        <v>145</v>
      </c>
      <c r="H2212" s="391"/>
      <c r="I2212" s="383"/>
      <c r="J2212" s="384"/>
      <c r="K2212" s="383"/>
      <c r="L2212" s="383"/>
      <c r="M2212" s="385"/>
    </row>
    <row r="2213" spans="1:13" ht="15.75">
      <c r="A2213" s="117" t="s">
        <v>524</v>
      </c>
      <c r="B2213" s="88" t="s">
        <v>2492</v>
      </c>
      <c r="C2213" s="74" t="s">
        <v>487</v>
      </c>
      <c r="D2213" s="88">
        <v>20</v>
      </c>
      <c r="E2213" s="88">
        <v>100</v>
      </c>
      <c r="F2213" s="75">
        <v>72</v>
      </c>
      <c r="H2213" s="391"/>
      <c r="I2213" s="383"/>
      <c r="J2213" s="384"/>
      <c r="K2213" s="383"/>
      <c r="L2213" s="383"/>
      <c r="M2213" s="385"/>
    </row>
    <row r="2214" spans="1:13" ht="15.75">
      <c r="A2214" s="117" t="s">
        <v>524</v>
      </c>
      <c r="B2214" s="88" t="s">
        <v>2492</v>
      </c>
      <c r="C2214" s="74" t="s">
        <v>487</v>
      </c>
      <c r="D2214" s="88">
        <v>22</v>
      </c>
      <c r="E2214" s="88">
        <v>100</v>
      </c>
      <c r="F2214" s="75">
        <v>108</v>
      </c>
      <c r="H2214" s="391"/>
      <c r="I2214" s="383"/>
      <c r="J2214" s="384"/>
      <c r="K2214" s="383"/>
      <c r="L2214" s="383"/>
      <c r="M2214" s="385"/>
    </row>
    <row r="2215" spans="1:13" ht="15.75">
      <c r="A2215" s="117" t="s">
        <v>524</v>
      </c>
      <c r="B2215" s="88" t="s">
        <v>2492</v>
      </c>
      <c r="C2215" s="74" t="s">
        <v>487</v>
      </c>
      <c r="D2215" s="88">
        <v>23</v>
      </c>
      <c r="E2215" s="88">
        <v>250</v>
      </c>
      <c r="F2215" s="75">
        <v>215</v>
      </c>
      <c r="H2215" s="391"/>
      <c r="I2215" s="383"/>
      <c r="J2215" s="384"/>
      <c r="K2215" s="383"/>
      <c r="L2215" s="383"/>
      <c r="M2215" s="385"/>
    </row>
    <row r="2216" spans="1:13" ht="15.75">
      <c r="A2216" s="117" t="s">
        <v>524</v>
      </c>
      <c r="B2216" s="88" t="s">
        <v>2492</v>
      </c>
      <c r="C2216" s="74" t="s">
        <v>487</v>
      </c>
      <c r="D2216" s="88">
        <v>24</v>
      </c>
      <c r="E2216" s="88">
        <v>60</v>
      </c>
      <c r="F2216" s="75">
        <v>45</v>
      </c>
      <c r="H2216" s="391"/>
      <c r="I2216" s="383"/>
      <c r="J2216" s="384"/>
      <c r="K2216" s="383"/>
      <c r="L2216" s="383"/>
      <c r="M2216" s="385"/>
    </row>
    <row r="2217" spans="1:13" ht="15.75">
      <c r="A2217" s="117" t="s">
        <v>524</v>
      </c>
      <c r="B2217" s="88" t="s">
        <v>2492</v>
      </c>
      <c r="C2217" s="74" t="s">
        <v>487</v>
      </c>
      <c r="D2217" s="88">
        <v>10</v>
      </c>
      <c r="E2217" s="88">
        <v>250</v>
      </c>
      <c r="F2217" s="75">
        <v>227</v>
      </c>
      <c r="H2217" s="391"/>
      <c r="I2217" s="383"/>
      <c r="J2217" s="384"/>
      <c r="K2217" s="383"/>
      <c r="L2217" s="383"/>
      <c r="M2217" s="385"/>
    </row>
    <row r="2218" spans="1:13" ht="15.75">
      <c r="A2218" s="117" t="s">
        <v>526</v>
      </c>
      <c r="B2218" s="88" t="s">
        <v>2492</v>
      </c>
      <c r="C2218" s="74" t="s">
        <v>487</v>
      </c>
      <c r="D2218" s="88">
        <v>28</v>
      </c>
      <c r="E2218" s="88">
        <v>30</v>
      </c>
      <c r="F2218" s="75">
        <v>25</v>
      </c>
      <c r="H2218" s="391"/>
      <c r="I2218" s="383"/>
      <c r="J2218" s="384"/>
      <c r="K2218" s="383"/>
      <c r="L2218" s="383"/>
      <c r="M2218" s="385"/>
    </row>
    <row r="2219" spans="1:13" ht="15.75">
      <c r="A2219" s="117" t="s">
        <v>526</v>
      </c>
      <c r="B2219" s="88" t="s">
        <v>2492</v>
      </c>
      <c r="C2219" s="74" t="s">
        <v>487</v>
      </c>
      <c r="D2219" s="88">
        <v>29</v>
      </c>
      <c r="E2219" s="88">
        <v>100</v>
      </c>
      <c r="F2219" s="75">
        <v>92</v>
      </c>
      <c r="H2219" s="391"/>
      <c r="I2219" s="383"/>
      <c r="J2219" s="384"/>
      <c r="K2219" s="383"/>
      <c r="L2219" s="383"/>
      <c r="M2219" s="385"/>
    </row>
    <row r="2220" spans="1:13" ht="15.75">
      <c r="A2220" s="117" t="s">
        <v>526</v>
      </c>
      <c r="B2220" s="88" t="s">
        <v>2492</v>
      </c>
      <c r="C2220" s="74" t="s">
        <v>487</v>
      </c>
      <c r="D2220" s="88">
        <v>30</v>
      </c>
      <c r="E2220" s="88">
        <v>100</v>
      </c>
      <c r="F2220" s="75">
        <v>92</v>
      </c>
      <c r="H2220" s="391"/>
      <c r="I2220" s="383"/>
      <c r="J2220" s="384"/>
      <c r="K2220" s="383"/>
      <c r="L2220" s="383"/>
      <c r="M2220" s="385"/>
    </row>
    <row r="2221" spans="1:13" ht="15.75">
      <c r="A2221" s="117" t="s">
        <v>526</v>
      </c>
      <c r="B2221" s="88" t="s">
        <v>2492</v>
      </c>
      <c r="C2221" s="74" t="s">
        <v>487</v>
      </c>
      <c r="D2221" s="88">
        <v>33</v>
      </c>
      <c r="E2221" s="88">
        <v>60</v>
      </c>
      <c r="F2221" s="75">
        <v>54</v>
      </c>
      <c r="H2221" s="391"/>
      <c r="I2221" s="383"/>
      <c r="J2221" s="384"/>
      <c r="K2221" s="383"/>
      <c r="L2221" s="383"/>
      <c r="M2221" s="385"/>
    </row>
    <row r="2222" spans="1:13" ht="15.75">
      <c r="A2222" s="117" t="s">
        <v>526</v>
      </c>
      <c r="B2222" s="88" t="s">
        <v>2492</v>
      </c>
      <c r="C2222" s="74" t="s">
        <v>487</v>
      </c>
      <c r="D2222" s="88">
        <v>72</v>
      </c>
      <c r="E2222" s="88">
        <v>63</v>
      </c>
      <c r="F2222" s="75">
        <v>56</v>
      </c>
      <c r="H2222" s="391"/>
      <c r="I2222" s="383"/>
      <c r="J2222" s="384"/>
      <c r="K2222" s="383"/>
      <c r="L2222" s="383"/>
      <c r="M2222" s="385"/>
    </row>
    <row r="2223" spans="1:13" ht="15.75">
      <c r="A2223" s="117" t="s">
        <v>527</v>
      </c>
      <c r="B2223" s="88" t="s">
        <v>2492</v>
      </c>
      <c r="C2223" s="74" t="s">
        <v>487</v>
      </c>
      <c r="D2223" s="88">
        <v>14</v>
      </c>
      <c r="E2223" s="88">
        <v>60</v>
      </c>
      <c r="F2223" s="75">
        <v>23</v>
      </c>
      <c r="H2223" s="391"/>
      <c r="I2223" s="383"/>
      <c r="J2223" s="384"/>
      <c r="K2223" s="383"/>
      <c r="L2223" s="383"/>
      <c r="M2223" s="385"/>
    </row>
    <row r="2224" spans="1:13" ht="15.75">
      <c r="A2224" s="117" t="s">
        <v>527</v>
      </c>
      <c r="B2224" s="88" t="s">
        <v>2492</v>
      </c>
      <c r="C2224" s="74" t="s">
        <v>487</v>
      </c>
      <c r="D2224" s="88">
        <v>15</v>
      </c>
      <c r="E2224" s="88">
        <v>630</v>
      </c>
      <c r="F2224" s="75">
        <v>567</v>
      </c>
      <c r="H2224" s="391"/>
      <c r="I2224" s="383"/>
      <c r="J2224" s="384"/>
      <c r="K2224" s="383"/>
      <c r="L2224" s="383"/>
      <c r="M2224" s="385"/>
    </row>
    <row r="2225" spans="1:13" ht="15.75">
      <c r="A2225" s="117" t="s">
        <v>527</v>
      </c>
      <c r="B2225" s="88" t="s">
        <v>2492</v>
      </c>
      <c r="C2225" s="74" t="s">
        <v>487</v>
      </c>
      <c r="D2225" s="88">
        <v>16</v>
      </c>
      <c r="E2225" s="88">
        <v>100</v>
      </c>
      <c r="F2225" s="75">
        <v>79</v>
      </c>
      <c r="H2225" s="391"/>
      <c r="I2225" s="383"/>
      <c r="J2225" s="384"/>
      <c r="K2225" s="383"/>
      <c r="L2225" s="383"/>
      <c r="M2225" s="385"/>
    </row>
    <row r="2226" spans="1:13" ht="15.75">
      <c r="A2226" s="117" t="s">
        <v>527</v>
      </c>
      <c r="B2226" s="88" t="s">
        <v>2492</v>
      </c>
      <c r="C2226" s="74" t="s">
        <v>487</v>
      </c>
      <c r="D2226" s="88">
        <v>17</v>
      </c>
      <c r="E2226" s="88">
        <v>100</v>
      </c>
      <c r="F2226" s="75">
        <v>82</v>
      </c>
      <c r="H2226" s="391"/>
      <c r="I2226" s="383"/>
      <c r="J2226" s="384"/>
      <c r="K2226" s="383"/>
      <c r="L2226" s="383"/>
      <c r="M2226" s="385"/>
    </row>
    <row r="2227" spans="1:13" ht="15.75">
      <c r="A2227" s="117" t="s">
        <v>527</v>
      </c>
      <c r="B2227" s="88" t="s">
        <v>2492</v>
      </c>
      <c r="C2227" s="74" t="s">
        <v>487</v>
      </c>
      <c r="D2227" s="88">
        <v>18</v>
      </c>
      <c r="E2227" s="88">
        <v>160</v>
      </c>
      <c r="F2227" s="75">
        <v>142</v>
      </c>
      <c r="H2227" s="391"/>
      <c r="I2227" s="383"/>
      <c r="J2227" s="384"/>
      <c r="K2227" s="383"/>
      <c r="L2227" s="383"/>
      <c r="M2227" s="385"/>
    </row>
    <row r="2228" spans="1:13" ht="15.75">
      <c r="A2228" s="117" t="s">
        <v>527</v>
      </c>
      <c r="B2228" s="88" t="s">
        <v>2492</v>
      </c>
      <c r="C2228" s="74" t="s">
        <v>487</v>
      </c>
      <c r="D2228" s="88">
        <v>19</v>
      </c>
      <c r="E2228" s="88">
        <v>60</v>
      </c>
      <c r="F2228" s="75">
        <v>47</v>
      </c>
      <c r="H2228" s="391"/>
      <c r="I2228" s="383"/>
      <c r="J2228" s="384"/>
      <c r="K2228" s="383"/>
      <c r="L2228" s="383"/>
      <c r="M2228" s="385"/>
    </row>
    <row r="2229" spans="1:13" ht="15.75">
      <c r="A2229" s="117" t="s">
        <v>527</v>
      </c>
      <c r="B2229" s="88" t="s">
        <v>2492</v>
      </c>
      <c r="C2229" s="74" t="s">
        <v>487</v>
      </c>
      <c r="D2229" s="88">
        <v>20</v>
      </c>
      <c r="E2229" s="88">
        <v>630</v>
      </c>
      <c r="F2229" s="75">
        <v>579</v>
      </c>
      <c r="H2229" s="391"/>
      <c r="I2229" s="383"/>
      <c r="J2229" s="384"/>
      <c r="K2229" s="383"/>
      <c r="L2229" s="383"/>
      <c r="M2229" s="385"/>
    </row>
    <row r="2230" spans="1:13" ht="15.75">
      <c r="A2230" s="117" t="s">
        <v>527</v>
      </c>
      <c r="B2230" s="88" t="s">
        <v>2492</v>
      </c>
      <c r="C2230" s="74" t="s">
        <v>487</v>
      </c>
      <c r="D2230" s="88">
        <v>24</v>
      </c>
      <c r="E2230" s="88">
        <v>160</v>
      </c>
      <c r="F2230" s="75">
        <v>147.19999999999999</v>
      </c>
      <c r="H2230" s="391"/>
      <c r="I2230" s="383"/>
      <c r="J2230" s="384"/>
      <c r="K2230" s="383"/>
      <c r="L2230" s="383"/>
      <c r="M2230" s="385"/>
    </row>
    <row r="2231" spans="1:13" ht="15.75">
      <c r="A2231" s="117" t="s">
        <v>527</v>
      </c>
      <c r="B2231" s="88" t="s">
        <v>2492</v>
      </c>
      <c r="C2231" s="74" t="s">
        <v>487</v>
      </c>
      <c r="D2231" s="88">
        <v>26</v>
      </c>
      <c r="E2231" s="88">
        <v>100</v>
      </c>
      <c r="F2231" s="75">
        <v>180</v>
      </c>
      <c r="H2231" s="391"/>
      <c r="I2231" s="383"/>
      <c r="J2231" s="384"/>
      <c r="K2231" s="383"/>
      <c r="L2231" s="383"/>
      <c r="M2231" s="385"/>
    </row>
    <row r="2232" spans="1:13" ht="15.75">
      <c r="A2232" s="117" t="s">
        <v>527</v>
      </c>
      <c r="B2232" s="88" t="s">
        <v>2492</v>
      </c>
      <c r="C2232" s="74" t="s">
        <v>487</v>
      </c>
      <c r="D2232" s="88">
        <v>29</v>
      </c>
      <c r="E2232" s="88">
        <v>100</v>
      </c>
      <c r="F2232" s="75">
        <v>77</v>
      </c>
      <c r="H2232" s="391"/>
      <c r="I2232" s="383"/>
      <c r="J2232" s="384"/>
      <c r="K2232" s="383"/>
      <c r="L2232" s="383"/>
      <c r="M2232" s="385"/>
    </row>
    <row r="2233" spans="1:13" ht="15.75">
      <c r="A2233" s="117" t="s">
        <v>527</v>
      </c>
      <c r="B2233" s="88" t="s">
        <v>2492</v>
      </c>
      <c r="C2233" s="74" t="s">
        <v>487</v>
      </c>
      <c r="D2233" s="88">
        <v>35</v>
      </c>
      <c r="E2233" s="88">
        <v>250</v>
      </c>
      <c r="F2233" s="75">
        <v>227</v>
      </c>
      <c r="H2233" s="391"/>
      <c r="I2233" s="383"/>
      <c r="J2233" s="384"/>
      <c r="K2233" s="383"/>
      <c r="L2233" s="383"/>
      <c r="M2233" s="385"/>
    </row>
    <row r="2234" spans="1:13" ht="15.75">
      <c r="A2234" s="117" t="s">
        <v>528</v>
      </c>
      <c r="B2234" s="88" t="s">
        <v>2492</v>
      </c>
      <c r="C2234" s="74" t="s">
        <v>487</v>
      </c>
      <c r="D2234" s="88">
        <v>39</v>
      </c>
      <c r="E2234" s="88">
        <v>100</v>
      </c>
      <c r="F2234" s="75">
        <v>89</v>
      </c>
      <c r="H2234" s="391"/>
      <c r="I2234" s="383"/>
      <c r="J2234" s="384"/>
      <c r="K2234" s="383"/>
      <c r="L2234" s="383"/>
      <c r="M2234" s="385"/>
    </row>
    <row r="2235" spans="1:13" ht="15.75">
      <c r="A2235" s="117" t="s">
        <v>527</v>
      </c>
      <c r="B2235" s="88" t="s">
        <v>2492</v>
      </c>
      <c r="C2235" s="74" t="s">
        <v>487</v>
      </c>
      <c r="D2235" s="88">
        <v>40</v>
      </c>
      <c r="E2235" s="88">
        <v>160</v>
      </c>
      <c r="F2235" s="75">
        <v>142</v>
      </c>
      <c r="H2235" s="391"/>
      <c r="I2235" s="383"/>
      <c r="J2235" s="384"/>
      <c r="K2235" s="383"/>
      <c r="L2235" s="383"/>
      <c r="M2235" s="385"/>
    </row>
    <row r="2236" spans="1:13" ht="15.75">
      <c r="A2236" s="117" t="s">
        <v>527</v>
      </c>
      <c r="B2236" s="88" t="s">
        <v>2492</v>
      </c>
      <c r="C2236" s="74" t="s">
        <v>487</v>
      </c>
      <c r="D2236" s="88">
        <v>41</v>
      </c>
      <c r="E2236" s="88">
        <v>160</v>
      </c>
      <c r="F2236" s="75">
        <v>139</v>
      </c>
      <c r="H2236" s="391"/>
      <c r="I2236" s="383"/>
      <c r="J2236" s="384"/>
      <c r="K2236" s="383"/>
      <c r="L2236" s="383"/>
      <c r="M2236" s="385"/>
    </row>
    <row r="2237" spans="1:13" ht="15.75">
      <c r="A2237" s="117" t="s">
        <v>527</v>
      </c>
      <c r="B2237" s="88" t="s">
        <v>2492</v>
      </c>
      <c r="C2237" s="74" t="s">
        <v>487</v>
      </c>
      <c r="D2237" s="88">
        <v>32</v>
      </c>
      <c r="E2237" s="88">
        <v>60</v>
      </c>
      <c r="F2237" s="75">
        <v>54</v>
      </c>
      <c r="H2237" s="391"/>
      <c r="I2237" s="383"/>
      <c r="J2237" s="384"/>
      <c r="K2237" s="383"/>
      <c r="L2237" s="383"/>
      <c r="M2237" s="385"/>
    </row>
    <row r="2238" spans="1:13" ht="15.75">
      <c r="A2238" s="117" t="s">
        <v>528</v>
      </c>
      <c r="B2238" s="88" t="s">
        <v>2492</v>
      </c>
      <c r="C2238" s="74" t="s">
        <v>487</v>
      </c>
      <c r="D2238" s="88">
        <v>1</v>
      </c>
      <c r="E2238" s="88">
        <v>250</v>
      </c>
      <c r="F2238" s="75">
        <v>225</v>
      </c>
      <c r="H2238" s="391"/>
      <c r="I2238" s="383"/>
      <c r="J2238" s="384"/>
      <c r="K2238" s="383"/>
      <c r="L2238" s="383"/>
      <c r="M2238" s="385"/>
    </row>
    <row r="2239" spans="1:13" ht="15.75">
      <c r="A2239" s="117" t="s">
        <v>528</v>
      </c>
      <c r="B2239" s="88" t="s">
        <v>2492</v>
      </c>
      <c r="C2239" s="74" t="s">
        <v>487</v>
      </c>
      <c r="D2239" s="88">
        <v>27</v>
      </c>
      <c r="E2239" s="88">
        <v>100</v>
      </c>
      <c r="F2239" s="75">
        <v>85</v>
      </c>
      <c r="H2239" s="391"/>
      <c r="I2239" s="383"/>
      <c r="J2239" s="384"/>
      <c r="K2239" s="383"/>
      <c r="L2239" s="383"/>
      <c r="M2239" s="385"/>
    </row>
    <row r="2240" spans="1:13" ht="15.75">
      <c r="A2240" s="117" t="s">
        <v>529</v>
      </c>
      <c r="B2240" s="88" t="s">
        <v>2492</v>
      </c>
      <c r="C2240" s="74" t="s">
        <v>487</v>
      </c>
      <c r="D2240" s="88">
        <v>2</v>
      </c>
      <c r="E2240" s="88">
        <v>63</v>
      </c>
      <c r="F2240" s="75">
        <v>36</v>
      </c>
      <c r="H2240" s="391"/>
      <c r="I2240" s="383"/>
      <c r="J2240" s="384"/>
      <c r="K2240" s="383"/>
      <c r="L2240" s="383"/>
      <c r="M2240" s="385"/>
    </row>
    <row r="2241" spans="1:13" ht="15.75">
      <c r="A2241" s="117" t="s">
        <v>529</v>
      </c>
      <c r="B2241" s="88" t="s">
        <v>2492</v>
      </c>
      <c r="C2241" s="74" t="s">
        <v>487</v>
      </c>
      <c r="D2241" s="88">
        <v>4</v>
      </c>
      <c r="E2241" s="88">
        <v>100</v>
      </c>
      <c r="F2241" s="75">
        <v>85</v>
      </c>
      <c r="H2241" s="391"/>
      <c r="I2241" s="383"/>
      <c r="J2241" s="384"/>
      <c r="K2241" s="383"/>
      <c r="L2241" s="383"/>
      <c r="M2241" s="385"/>
    </row>
    <row r="2242" spans="1:13" ht="15.75">
      <c r="A2242" s="117" t="s">
        <v>529</v>
      </c>
      <c r="B2242" s="88" t="s">
        <v>2492</v>
      </c>
      <c r="C2242" s="74" t="s">
        <v>487</v>
      </c>
      <c r="D2242" s="88">
        <v>43</v>
      </c>
      <c r="E2242" s="88">
        <v>100</v>
      </c>
      <c r="F2242" s="75">
        <v>92</v>
      </c>
      <c r="H2242" s="391"/>
      <c r="I2242" s="383"/>
      <c r="J2242" s="384"/>
      <c r="K2242" s="383"/>
      <c r="L2242" s="383"/>
      <c r="M2242" s="385"/>
    </row>
    <row r="2243" spans="1:13" ht="15.75">
      <c r="A2243" s="117" t="s">
        <v>530</v>
      </c>
      <c r="B2243" s="88" t="s">
        <v>2492</v>
      </c>
      <c r="C2243" s="74" t="s">
        <v>487</v>
      </c>
      <c r="D2243" s="88">
        <v>5</v>
      </c>
      <c r="E2243" s="88">
        <v>100</v>
      </c>
      <c r="F2243" s="75">
        <v>79</v>
      </c>
      <c r="H2243" s="391"/>
      <c r="I2243" s="383"/>
      <c r="J2243" s="384"/>
      <c r="K2243" s="383"/>
      <c r="L2243" s="383"/>
      <c r="M2243" s="385"/>
    </row>
    <row r="2244" spans="1:13" ht="15.75">
      <c r="A2244" s="117" t="s">
        <v>530</v>
      </c>
      <c r="B2244" s="88" t="s">
        <v>2492</v>
      </c>
      <c r="C2244" s="74" t="s">
        <v>487</v>
      </c>
      <c r="D2244" s="88">
        <v>44</v>
      </c>
      <c r="E2244" s="88">
        <v>63</v>
      </c>
      <c r="F2244" s="75">
        <v>56.07</v>
      </c>
      <c r="H2244" s="391"/>
      <c r="I2244" s="383"/>
      <c r="J2244" s="384"/>
      <c r="K2244" s="383"/>
      <c r="L2244" s="383"/>
      <c r="M2244" s="385"/>
    </row>
    <row r="2245" spans="1:13" ht="15.75">
      <c r="A2245" s="117" t="s">
        <v>530</v>
      </c>
      <c r="B2245" s="88" t="s">
        <v>2492</v>
      </c>
      <c r="C2245" s="74" t="s">
        <v>487</v>
      </c>
      <c r="D2245" s="88">
        <v>45</v>
      </c>
      <c r="E2245" s="88">
        <v>63</v>
      </c>
      <c r="F2245" s="75">
        <v>46</v>
      </c>
      <c r="H2245" s="391"/>
      <c r="I2245" s="383"/>
      <c r="J2245" s="384"/>
      <c r="K2245" s="383"/>
      <c r="L2245" s="383"/>
      <c r="M2245" s="385"/>
    </row>
    <row r="2246" spans="1:13" ht="15.75">
      <c r="A2246" s="117" t="s">
        <v>531</v>
      </c>
      <c r="B2246" s="88" t="s">
        <v>2492</v>
      </c>
      <c r="C2246" s="74" t="s">
        <v>487</v>
      </c>
      <c r="D2246" s="88">
        <v>22</v>
      </c>
      <c r="E2246" s="88">
        <v>63</v>
      </c>
      <c r="F2246" s="75">
        <v>54</v>
      </c>
      <c r="H2246" s="391"/>
      <c r="I2246" s="383"/>
      <c r="J2246" s="384"/>
      <c r="K2246" s="383"/>
      <c r="L2246" s="383"/>
      <c r="M2246" s="385"/>
    </row>
    <row r="2247" spans="1:13" ht="15.75">
      <c r="A2247" s="117" t="s">
        <v>532</v>
      </c>
      <c r="B2247" s="88" t="s">
        <v>2492</v>
      </c>
      <c r="C2247" s="74" t="s">
        <v>487</v>
      </c>
      <c r="D2247" s="88">
        <v>8</v>
      </c>
      <c r="E2247" s="88">
        <v>63</v>
      </c>
      <c r="F2247" s="75">
        <v>57.33</v>
      </c>
      <c r="H2247" s="391"/>
      <c r="I2247" s="383"/>
      <c r="J2247" s="384"/>
      <c r="K2247" s="383"/>
      <c r="L2247" s="383"/>
      <c r="M2247" s="385"/>
    </row>
    <row r="2248" spans="1:13" ht="15.75">
      <c r="A2248" s="117" t="s">
        <v>533</v>
      </c>
      <c r="B2248" s="88" t="s">
        <v>2492</v>
      </c>
      <c r="C2248" s="74" t="s">
        <v>487</v>
      </c>
      <c r="D2248" s="88">
        <v>14</v>
      </c>
      <c r="E2248" s="88">
        <v>160</v>
      </c>
      <c r="F2248" s="75">
        <v>145</v>
      </c>
      <c r="H2248" s="391"/>
      <c r="I2248" s="383"/>
      <c r="J2248" s="384"/>
      <c r="K2248" s="383"/>
      <c r="L2248" s="383"/>
      <c r="M2248" s="385"/>
    </row>
    <row r="2249" spans="1:13" ht="15.75">
      <c r="A2249" s="117" t="s">
        <v>533</v>
      </c>
      <c r="B2249" s="88" t="s">
        <v>2492</v>
      </c>
      <c r="C2249" s="74" t="s">
        <v>487</v>
      </c>
      <c r="D2249" s="88">
        <v>19</v>
      </c>
      <c r="E2249" s="88">
        <v>63</v>
      </c>
      <c r="F2249" s="75">
        <v>47</v>
      </c>
      <c r="H2249" s="391"/>
      <c r="I2249" s="383"/>
      <c r="J2249" s="384"/>
      <c r="K2249" s="383"/>
      <c r="L2249" s="383"/>
      <c r="M2249" s="385"/>
    </row>
    <row r="2250" spans="1:13" ht="15.75">
      <c r="A2250" s="117" t="s">
        <v>533</v>
      </c>
      <c r="B2250" s="88" t="s">
        <v>2492</v>
      </c>
      <c r="C2250" s="74" t="s">
        <v>487</v>
      </c>
      <c r="D2250" s="88">
        <v>23</v>
      </c>
      <c r="E2250" s="88">
        <v>160</v>
      </c>
      <c r="F2250" s="75">
        <v>134</v>
      </c>
      <c r="H2250" s="391"/>
      <c r="I2250" s="383"/>
      <c r="J2250" s="384"/>
      <c r="K2250" s="383"/>
      <c r="L2250" s="383"/>
      <c r="M2250" s="385"/>
    </row>
    <row r="2251" spans="1:13" ht="15.75">
      <c r="A2251" s="117" t="s">
        <v>533</v>
      </c>
      <c r="B2251" s="88" t="s">
        <v>2492</v>
      </c>
      <c r="C2251" s="74" t="s">
        <v>487</v>
      </c>
      <c r="D2251" s="88">
        <v>24</v>
      </c>
      <c r="E2251" s="88">
        <v>160</v>
      </c>
      <c r="F2251" s="75">
        <v>147.19999999999999</v>
      </c>
      <c r="H2251" s="391"/>
      <c r="I2251" s="383"/>
      <c r="J2251" s="384"/>
      <c r="K2251" s="383"/>
      <c r="L2251" s="383"/>
      <c r="M2251" s="385"/>
    </row>
    <row r="2252" spans="1:13" ht="15.75">
      <c r="A2252" s="117" t="s">
        <v>533</v>
      </c>
      <c r="B2252" s="88" t="s">
        <v>2492</v>
      </c>
      <c r="C2252" s="74" t="s">
        <v>487</v>
      </c>
      <c r="D2252" s="88">
        <v>25</v>
      </c>
      <c r="E2252" s="88">
        <v>250</v>
      </c>
      <c r="F2252" s="75">
        <v>230</v>
      </c>
      <c r="H2252" s="391"/>
      <c r="I2252" s="383"/>
      <c r="J2252" s="384"/>
      <c r="K2252" s="383"/>
      <c r="L2252" s="383"/>
      <c r="M2252" s="385"/>
    </row>
    <row r="2253" spans="1:13" ht="15.75">
      <c r="A2253" s="117" t="s">
        <v>533</v>
      </c>
      <c r="B2253" s="88" t="s">
        <v>2492</v>
      </c>
      <c r="C2253" s="74" t="s">
        <v>487</v>
      </c>
      <c r="D2253" s="88">
        <v>27</v>
      </c>
      <c r="E2253" s="88">
        <v>100</v>
      </c>
      <c r="F2253" s="75">
        <v>90</v>
      </c>
      <c r="H2253" s="391"/>
      <c r="I2253" s="383"/>
      <c r="J2253" s="384"/>
      <c r="K2253" s="383"/>
      <c r="L2253" s="383"/>
      <c r="M2253" s="385"/>
    </row>
    <row r="2254" spans="1:13" ht="15.75">
      <c r="A2254" s="117" t="s">
        <v>533</v>
      </c>
      <c r="B2254" s="88" t="s">
        <v>2492</v>
      </c>
      <c r="C2254" s="74" t="s">
        <v>487</v>
      </c>
      <c r="D2254" s="88">
        <v>29</v>
      </c>
      <c r="E2254" s="88">
        <v>100</v>
      </c>
      <c r="F2254" s="75">
        <v>92</v>
      </c>
      <c r="H2254" s="391"/>
      <c r="I2254" s="383"/>
      <c r="J2254" s="384"/>
      <c r="K2254" s="383"/>
      <c r="L2254" s="383"/>
      <c r="M2254" s="385"/>
    </row>
    <row r="2255" spans="1:13" ht="15.75">
      <c r="A2255" s="117" t="s">
        <v>533</v>
      </c>
      <c r="B2255" s="88" t="s">
        <v>2492</v>
      </c>
      <c r="C2255" s="74" t="s">
        <v>487</v>
      </c>
      <c r="D2255" s="88">
        <v>30</v>
      </c>
      <c r="E2255" s="88">
        <v>160</v>
      </c>
      <c r="F2255" s="75">
        <v>144</v>
      </c>
      <c r="H2255" s="391"/>
      <c r="I2255" s="383"/>
      <c r="J2255" s="384"/>
      <c r="K2255" s="383"/>
      <c r="L2255" s="383"/>
      <c r="M2255" s="385"/>
    </row>
    <row r="2256" spans="1:13" ht="15.75">
      <c r="A2256" s="117" t="s">
        <v>534</v>
      </c>
      <c r="B2256" s="88" t="s">
        <v>2492</v>
      </c>
      <c r="C2256" s="74" t="s">
        <v>487</v>
      </c>
      <c r="D2256" s="88">
        <v>8</v>
      </c>
      <c r="E2256" s="88">
        <v>250</v>
      </c>
      <c r="F2256" s="75">
        <v>230</v>
      </c>
      <c r="H2256" s="391"/>
      <c r="I2256" s="383"/>
      <c r="J2256" s="384"/>
      <c r="K2256" s="383"/>
      <c r="L2256" s="383"/>
      <c r="M2256" s="385"/>
    </row>
    <row r="2257" spans="1:13" ht="15.75">
      <c r="A2257" s="117" t="s">
        <v>535</v>
      </c>
      <c r="B2257" s="88" t="s">
        <v>2492</v>
      </c>
      <c r="C2257" s="74" t="s">
        <v>487</v>
      </c>
      <c r="D2257" s="88">
        <v>1</v>
      </c>
      <c r="E2257" s="88">
        <v>250</v>
      </c>
      <c r="F2257" s="75">
        <v>230</v>
      </c>
      <c r="H2257" s="391"/>
      <c r="I2257" s="383"/>
      <c r="J2257" s="384"/>
      <c r="K2257" s="383"/>
      <c r="L2257" s="383"/>
      <c r="M2257" s="385"/>
    </row>
    <row r="2258" spans="1:13" ht="15.75">
      <c r="A2258" s="117" t="s">
        <v>535</v>
      </c>
      <c r="B2258" s="88" t="s">
        <v>2492</v>
      </c>
      <c r="C2258" s="74" t="s">
        <v>487</v>
      </c>
      <c r="D2258" s="88">
        <v>5</v>
      </c>
      <c r="E2258" s="88">
        <v>250</v>
      </c>
      <c r="F2258" s="75">
        <v>230</v>
      </c>
      <c r="H2258" s="391"/>
      <c r="I2258" s="383"/>
      <c r="J2258" s="384"/>
      <c r="K2258" s="383"/>
      <c r="L2258" s="383"/>
      <c r="M2258" s="385"/>
    </row>
    <row r="2259" spans="1:13" ht="15.75">
      <c r="A2259" s="117" t="s">
        <v>535</v>
      </c>
      <c r="B2259" s="88" t="s">
        <v>2492</v>
      </c>
      <c r="C2259" s="74" t="s">
        <v>487</v>
      </c>
      <c r="D2259" s="88">
        <v>6</v>
      </c>
      <c r="E2259" s="88">
        <v>100</v>
      </c>
      <c r="F2259" s="75">
        <v>92</v>
      </c>
      <c r="H2259" s="391"/>
      <c r="I2259" s="383"/>
      <c r="J2259" s="384"/>
      <c r="K2259" s="383"/>
      <c r="L2259" s="383"/>
      <c r="M2259" s="385"/>
    </row>
    <row r="2260" spans="1:13" ht="15.75">
      <c r="A2260" s="117" t="s">
        <v>535</v>
      </c>
      <c r="B2260" s="88" t="s">
        <v>2492</v>
      </c>
      <c r="C2260" s="74" t="s">
        <v>487</v>
      </c>
      <c r="D2260" s="88">
        <v>12</v>
      </c>
      <c r="E2260" s="88">
        <v>63</v>
      </c>
      <c r="F2260" s="75">
        <v>50</v>
      </c>
      <c r="H2260" s="391"/>
      <c r="I2260" s="383"/>
      <c r="J2260" s="384"/>
      <c r="K2260" s="383"/>
      <c r="L2260" s="383"/>
      <c r="M2260" s="385"/>
    </row>
    <row r="2261" spans="1:13" ht="15.75">
      <c r="A2261" s="117" t="s">
        <v>535</v>
      </c>
      <c r="B2261" s="88" t="s">
        <v>2492</v>
      </c>
      <c r="C2261" s="74" t="s">
        <v>487</v>
      </c>
      <c r="D2261" s="88">
        <v>21</v>
      </c>
      <c r="E2261" s="88">
        <v>100</v>
      </c>
      <c r="F2261" s="75">
        <v>87</v>
      </c>
      <c r="H2261" s="391"/>
      <c r="I2261" s="383"/>
      <c r="J2261" s="384"/>
      <c r="K2261" s="383"/>
      <c r="L2261" s="383"/>
      <c r="M2261" s="385"/>
    </row>
    <row r="2262" spans="1:13" ht="15.75">
      <c r="A2262" s="117" t="s">
        <v>535</v>
      </c>
      <c r="B2262" s="88" t="s">
        <v>2492</v>
      </c>
      <c r="C2262" s="74" t="s">
        <v>487</v>
      </c>
      <c r="D2262" s="88">
        <v>22</v>
      </c>
      <c r="E2262" s="88">
        <v>100</v>
      </c>
      <c r="F2262" s="75">
        <v>92</v>
      </c>
      <c r="H2262" s="391"/>
      <c r="I2262" s="383"/>
      <c r="J2262" s="384"/>
      <c r="K2262" s="383"/>
      <c r="L2262" s="383"/>
      <c r="M2262" s="385"/>
    </row>
    <row r="2263" spans="1:13" ht="15.75">
      <c r="A2263" s="117" t="s">
        <v>535</v>
      </c>
      <c r="B2263" s="88" t="s">
        <v>2492</v>
      </c>
      <c r="C2263" s="74" t="s">
        <v>487</v>
      </c>
      <c r="D2263" s="88">
        <v>36</v>
      </c>
      <c r="E2263" s="88">
        <v>100</v>
      </c>
      <c r="F2263" s="75">
        <v>90</v>
      </c>
      <c r="H2263" s="391"/>
      <c r="I2263" s="383"/>
      <c r="J2263" s="384"/>
      <c r="K2263" s="383"/>
      <c r="L2263" s="383"/>
      <c r="M2263" s="385"/>
    </row>
    <row r="2264" spans="1:13" ht="15.75">
      <c r="A2264" s="117" t="s">
        <v>535</v>
      </c>
      <c r="B2264" s="88" t="s">
        <v>2492</v>
      </c>
      <c r="C2264" s="74" t="s">
        <v>487</v>
      </c>
      <c r="D2264" s="88">
        <v>37</v>
      </c>
      <c r="E2264" s="88">
        <v>250</v>
      </c>
      <c r="F2264" s="75">
        <v>230</v>
      </c>
      <c r="H2264" s="391"/>
      <c r="I2264" s="383"/>
      <c r="J2264" s="384"/>
      <c r="K2264" s="383"/>
      <c r="L2264" s="383"/>
      <c r="M2264" s="385"/>
    </row>
    <row r="2265" spans="1:13" ht="15.75">
      <c r="A2265" s="117" t="s">
        <v>535</v>
      </c>
      <c r="B2265" s="88" t="s">
        <v>2492</v>
      </c>
      <c r="C2265" s="74" t="s">
        <v>487</v>
      </c>
      <c r="D2265" s="88">
        <v>40</v>
      </c>
      <c r="E2265" s="88">
        <v>250</v>
      </c>
      <c r="F2265" s="75">
        <v>217</v>
      </c>
      <c r="H2265" s="391"/>
      <c r="I2265" s="383"/>
      <c r="J2265" s="384"/>
      <c r="K2265" s="383"/>
      <c r="L2265" s="383"/>
      <c r="M2265" s="385"/>
    </row>
    <row r="2266" spans="1:13" ht="15.75">
      <c r="A2266" s="117" t="s">
        <v>535</v>
      </c>
      <c r="B2266" s="88" t="s">
        <v>2492</v>
      </c>
      <c r="C2266" s="74" t="s">
        <v>487</v>
      </c>
      <c r="D2266" s="88">
        <v>47</v>
      </c>
      <c r="E2266" s="88">
        <v>63</v>
      </c>
      <c r="F2266" s="75">
        <v>56</v>
      </c>
      <c r="H2266" s="391"/>
      <c r="I2266" s="383"/>
      <c r="J2266" s="384"/>
      <c r="K2266" s="383"/>
      <c r="L2266" s="383"/>
      <c r="M2266" s="385"/>
    </row>
    <row r="2267" spans="1:13" ht="15.75">
      <c r="A2267" s="117" t="s">
        <v>535</v>
      </c>
      <c r="B2267" s="88" t="s">
        <v>2492</v>
      </c>
      <c r="C2267" s="74" t="s">
        <v>487</v>
      </c>
      <c r="D2267" s="88">
        <v>52</v>
      </c>
      <c r="E2267" s="88">
        <v>160</v>
      </c>
      <c r="F2267" s="75">
        <v>147</v>
      </c>
      <c r="H2267" s="391"/>
      <c r="I2267" s="383"/>
      <c r="J2267" s="384"/>
      <c r="K2267" s="383"/>
      <c r="L2267" s="383"/>
      <c r="M2267" s="385"/>
    </row>
    <row r="2268" spans="1:13" ht="15.75">
      <c r="A2268" s="117" t="s">
        <v>535</v>
      </c>
      <c r="B2268" s="88" t="s">
        <v>2492</v>
      </c>
      <c r="C2268" s="74" t="s">
        <v>487</v>
      </c>
      <c r="D2268" s="88">
        <v>3</v>
      </c>
      <c r="E2268" s="88">
        <v>60</v>
      </c>
      <c r="F2268" s="75">
        <v>34</v>
      </c>
      <c r="H2268" s="391"/>
      <c r="I2268" s="383"/>
      <c r="J2268" s="384"/>
      <c r="K2268" s="383"/>
      <c r="L2268" s="383"/>
      <c r="M2268" s="385"/>
    </row>
    <row r="2269" spans="1:13" ht="15.75">
      <c r="A2269" s="117" t="s">
        <v>536</v>
      </c>
      <c r="B2269" s="88" t="s">
        <v>2492</v>
      </c>
      <c r="C2269" s="74" t="s">
        <v>487</v>
      </c>
      <c r="D2269" s="88">
        <v>33</v>
      </c>
      <c r="E2269" s="88">
        <v>63</v>
      </c>
      <c r="F2269" s="75">
        <v>56</v>
      </c>
      <c r="H2269" s="391"/>
      <c r="I2269" s="383"/>
      <c r="J2269" s="384"/>
      <c r="K2269" s="383"/>
      <c r="L2269" s="383"/>
      <c r="M2269" s="385"/>
    </row>
    <row r="2270" spans="1:13" ht="15.75">
      <c r="A2270" s="117" t="s">
        <v>536</v>
      </c>
      <c r="B2270" s="88" t="s">
        <v>2492</v>
      </c>
      <c r="C2270" s="74" t="s">
        <v>487</v>
      </c>
      <c r="D2270" s="88">
        <v>38</v>
      </c>
      <c r="E2270" s="88">
        <v>160</v>
      </c>
      <c r="F2270" s="75">
        <v>147.19999999999999</v>
      </c>
      <c r="H2270" s="391"/>
      <c r="I2270" s="383"/>
      <c r="J2270" s="384"/>
      <c r="K2270" s="383"/>
      <c r="L2270" s="383"/>
      <c r="M2270" s="385"/>
    </row>
    <row r="2271" spans="1:13" ht="15.75">
      <c r="A2271" s="117" t="s">
        <v>537</v>
      </c>
      <c r="B2271" s="88" t="s">
        <v>2492</v>
      </c>
      <c r="C2271" s="74" t="s">
        <v>487</v>
      </c>
      <c r="D2271" s="88">
        <v>10</v>
      </c>
      <c r="E2271" s="88">
        <v>160</v>
      </c>
      <c r="F2271" s="75">
        <v>140</v>
      </c>
      <c r="H2271" s="391"/>
      <c r="I2271" s="383"/>
      <c r="J2271" s="384"/>
      <c r="K2271" s="383"/>
      <c r="L2271" s="383"/>
      <c r="M2271" s="385"/>
    </row>
    <row r="2272" spans="1:13" ht="15.75">
      <c r="A2272" s="117" t="s">
        <v>537</v>
      </c>
      <c r="B2272" s="88" t="s">
        <v>2492</v>
      </c>
      <c r="C2272" s="74" t="s">
        <v>487</v>
      </c>
      <c r="D2272" s="88">
        <v>11</v>
      </c>
      <c r="E2272" s="88">
        <v>160</v>
      </c>
      <c r="F2272" s="75">
        <v>147</v>
      </c>
      <c r="H2272" s="391"/>
      <c r="I2272" s="383"/>
      <c r="J2272" s="384"/>
      <c r="K2272" s="383"/>
      <c r="L2272" s="383"/>
      <c r="M2272" s="385"/>
    </row>
    <row r="2273" spans="1:13" ht="15.75">
      <c r="A2273" s="117" t="s">
        <v>537</v>
      </c>
      <c r="B2273" s="88" t="s">
        <v>2492</v>
      </c>
      <c r="C2273" s="74" t="s">
        <v>487</v>
      </c>
      <c r="D2273" s="88">
        <v>12</v>
      </c>
      <c r="E2273" s="88">
        <v>160</v>
      </c>
      <c r="F2273" s="75">
        <v>140.80000000000001</v>
      </c>
      <c r="H2273" s="391"/>
      <c r="I2273" s="383"/>
      <c r="J2273" s="384"/>
      <c r="K2273" s="383"/>
      <c r="L2273" s="383"/>
      <c r="M2273" s="385"/>
    </row>
    <row r="2274" spans="1:13" ht="15.75">
      <c r="A2274" s="117" t="s">
        <v>537</v>
      </c>
      <c r="B2274" s="88" t="s">
        <v>2492</v>
      </c>
      <c r="C2274" s="74" t="s">
        <v>487</v>
      </c>
      <c r="D2274" s="88">
        <v>13</v>
      </c>
      <c r="E2274" s="88">
        <v>100</v>
      </c>
      <c r="F2274" s="75">
        <v>75</v>
      </c>
      <c r="H2274" s="391"/>
      <c r="I2274" s="383"/>
      <c r="J2274" s="384"/>
      <c r="K2274" s="383"/>
      <c r="L2274" s="383"/>
      <c r="M2274" s="385"/>
    </row>
    <row r="2275" spans="1:13" ht="15.75">
      <c r="A2275" s="117" t="s">
        <v>537</v>
      </c>
      <c r="B2275" s="88" t="s">
        <v>2492</v>
      </c>
      <c r="C2275" s="74" t="s">
        <v>487</v>
      </c>
      <c r="D2275" s="88">
        <v>14</v>
      </c>
      <c r="E2275" s="88">
        <v>250</v>
      </c>
      <c r="F2275" s="75">
        <v>215</v>
      </c>
      <c r="H2275" s="391"/>
      <c r="I2275" s="383"/>
      <c r="J2275" s="384"/>
      <c r="K2275" s="383"/>
      <c r="L2275" s="383"/>
      <c r="M2275" s="385"/>
    </row>
    <row r="2276" spans="1:13" ht="15.75">
      <c r="A2276" s="117" t="s">
        <v>537</v>
      </c>
      <c r="B2276" s="88" t="s">
        <v>2492</v>
      </c>
      <c r="C2276" s="74" t="s">
        <v>487</v>
      </c>
      <c r="D2276" s="88">
        <v>15</v>
      </c>
      <c r="E2276" s="88">
        <v>250</v>
      </c>
      <c r="F2276" s="75">
        <v>220</v>
      </c>
      <c r="H2276" s="391"/>
      <c r="I2276" s="383"/>
      <c r="J2276" s="384"/>
      <c r="K2276" s="383"/>
      <c r="L2276" s="383"/>
      <c r="M2276" s="385"/>
    </row>
    <row r="2277" spans="1:13" ht="15.75">
      <c r="A2277" s="117" t="s">
        <v>537</v>
      </c>
      <c r="B2277" s="88" t="s">
        <v>2492</v>
      </c>
      <c r="C2277" s="74" t="s">
        <v>487</v>
      </c>
      <c r="D2277" s="88">
        <v>16</v>
      </c>
      <c r="E2277" s="88">
        <v>160</v>
      </c>
      <c r="F2277" s="75">
        <v>144</v>
      </c>
      <c r="H2277" s="391"/>
      <c r="I2277" s="383"/>
      <c r="J2277" s="384"/>
      <c r="K2277" s="383"/>
      <c r="L2277" s="383"/>
      <c r="M2277" s="385"/>
    </row>
    <row r="2278" spans="1:13" ht="15.75">
      <c r="A2278" s="117" t="s">
        <v>537</v>
      </c>
      <c r="B2278" s="88" t="s">
        <v>2492</v>
      </c>
      <c r="C2278" s="74" t="s">
        <v>487</v>
      </c>
      <c r="D2278" s="88">
        <v>18</v>
      </c>
      <c r="E2278" s="88">
        <v>100</v>
      </c>
      <c r="F2278" s="75">
        <v>80</v>
      </c>
      <c r="H2278" s="391"/>
      <c r="I2278" s="383"/>
      <c r="J2278" s="384"/>
      <c r="K2278" s="383"/>
      <c r="L2278" s="383"/>
      <c r="M2278" s="385"/>
    </row>
    <row r="2279" spans="1:13" ht="15.75">
      <c r="A2279" s="117" t="s">
        <v>537</v>
      </c>
      <c r="B2279" s="88" t="s">
        <v>2492</v>
      </c>
      <c r="C2279" s="74" t="s">
        <v>487</v>
      </c>
      <c r="D2279" s="88">
        <v>19</v>
      </c>
      <c r="E2279" s="88">
        <v>160</v>
      </c>
      <c r="F2279" s="75">
        <v>145</v>
      </c>
      <c r="H2279" s="391"/>
      <c r="I2279" s="383"/>
      <c r="J2279" s="384"/>
      <c r="K2279" s="383"/>
      <c r="L2279" s="383"/>
      <c r="M2279" s="385"/>
    </row>
    <row r="2280" spans="1:13" ht="15.75">
      <c r="A2280" s="117" t="s">
        <v>537</v>
      </c>
      <c r="B2280" s="88" t="s">
        <v>2492</v>
      </c>
      <c r="C2280" s="74" t="s">
        <v>487</v>
      </c>
      <c r="D2280" s="88">
        <v>20</v>
      </c>
      <c r="E2280" s="88">
        <v>100</v>
      </c>
      <c r="F2280" s="75">
        <v>90</v>
      </c>
      <c r="H2280" s="391"/>
      <c r="I2280" s="383"/>
      <c r="J2280" s="384"/>
      <c r="K2280" s="383"/>
      <c r="L2280" s="383"/>
      <c r="M2280" s="385"/>
    </row>
    <row r="2281" spans="1:13" ht="15.75">
      <c r="A2281" s="117" t="s">
        <v>537</v>
      </c>
      <c r="B2281" s="88" t="s">
        <v>2492</v>
      </c>
      <c r="C2281" s="74" t="s">
        <v>487</v>
      </c>
      <c r="D2281" s="88">
        <v>21</v>
      </c>
      <c r="E2281" s="88">
        <v>100</v>
      </c>
      <c r="F2281" s="75">
        <v>92</v>
      </c>
      <c r="H2281" s="391"/>
      <c r="I2281" s="383"/>
      <c r="J2281" s="384"/>
      <c r="K2281" s="383"/>
      <c r="L2281" s="383"/>
      <c r="M2281" s="385"/>
    </row>
    <row r="2282" spans="1:13" ht="15.75">
      <c r="A2282" s="117" t="s">
        <v>538</v>
      </c>
      <c r="B2282" s="88" t="s">
        <v>2492</v>
      </c>
      <c r="C2282" s="74" t="s">
        <v>487</v>
      </c>
      <c r="D2282" s="88">
        <v>8</v>
      </c>
      <c r="E2282" s="88">
        <v>400</v>
      </c>
      <c r="F2282" s="75">
        <v>368</v>
      </c>
      <c r="H2282" s="391"/>
      <c r="I2282" s="383"/>
      <c r="J2282" s="384"/>
      <c r="K2282" s="383"/>
      <c r="L2282" s="383"/>
      <c r="M2282" s="385"/>
    </row>
    <row r="2283" spans="1:13" ht="15.75">
      <c r="A2283" s="117" t="s">
        <v>539</v>
      </c>
      <c r="B2283" s="88" t="s">
        <v>2492</v>
      </c>
      <c r="C2283" s="74" t="s">
        <v>487</v>
      </c>
      <c r="D2283" s="88">
        <v>9</v>
      </c>
      <c r="E2283" s="88">
        <v>160</v>
      </c>
      <c r="F2283" s="75">
        <v>134</v>
      </c>
      <c r="H2283" s="391"/>
      <c r="I2283" s="383"/>
      <c r="J2283" s="384"/>
      <c r="K2283" s="383"/>
      <c r="L2283" s="383"/>
      <c r="M2283" s="385"/>
    </row>
    <row r="2284" spans="1:13" ht="15.75">
      <c r="A2284" s="117" t="s">
        <v>540</v>
      </c>
      <c r="B2284" s="88" t="s">
        <v>2492</v>
      </c>
      <c r="C2284" s="74" t="s">
        <v>487</v>
      </c>
      <c r="D2284" s="88">
        <v>11</v>
      </c>
      <c r="E2284" s="88">
        <v>160</v>
      </c>
      <c r="F2284" s="75">
        <v>140</v>
      </c>
      <c r="H2284" s="391"/>
      <c r="I2284" s="383"/>
      <c r="J2284" s="384"/>
      <c r="K2284" s="383"/>
      <c r="L2284" s="383"/>
      <c r="M2284" s="385"/>
    </row>
    <row r="2285" spans="1:13" ht="15.75">
      <c r="A2285" s="117" t="s">
        <v>540</v>
      </c>
      <c r="B2285" s="88" t="s">
        <v>2492</v>
      </c>
      <c r="C2285" s="74" t="s">
        <v>487</v>
      </c>
      <c r="D2285" s="88">
        <v>28</v>
      </c>
      <c r="E2285" s="88">
        <v>250</v>
      </c>
      <c r="F2285" s="75">
        <v>230</v>
      </c>
      <c r="H2285" s="391"/>
      <c r="I2285" s="383"/>
      <c r="J2285" s="384"/>
      <c r="K2285" s="383"/>
      <c r="L2285" s="383"/>
      <c r="M2285" s="385"/>
    </row>
    <row r="2286" spans="1:13" ht="15.75">
      <c r="A2286" s="117" t="s">
        <v>539</v>
      </c>
      <c r="B2286" s="88" t="s">
        <v>2492</v>
      </c>
      <c r="C2286" s="74" t="s">
        <v>487</v>
      </c>
      <c r="D2286" s="88">
        <v>29</v>
      </c>
      <c r="E2286" s="88">
        <v>100</v>
      </c>
      <c r="F2286" s="75">
        <v>91</v>
      </c>
      <c r="H2286" s="391"/>
      <c r="I2286" s="383"/>
      <c r="J2286" s="384"/>
      <c r="K2286" s="383"/>
      <c r="L2286" s="383"/>
      <c r="M2286" s="385"/>
    </row>
    <row r="2287" spans="1:13" ht="15.75">
      <c r="A2287" s="117" t="s">
        <v>540</v>
      </c>
      <c r="B2287" s="88" t="s">
        <v>2492</v>
      </c>
      <c r="C2287" s="74" t="s">
        <v>487</v>
      </c>
      <c r="D2287" s="88">
        <v>30</v>
      </c>
      <c r="E2287" s="88">
        <v>160</v>
      </c>
      <c r="F2287" s="75">
        <v>145</v>
      </c>
      <c r="H2287" s="391"/>
      <c r="I2287" s="383"/>
      <c r="J2287" s="384"/>
      <c r="K2287" s="383"/>
      <c r="L2287" s="383"/>
      <c r="M2287" s="385"/>
    </row>
    <row r="2288" spans="1:13" ht="15.75">
      <c r="A2288" s="117" t="s">
        <v>539</v>
      </c>
      <c r="B2288" s="88" t="s">
        <v>2492</v>
      </c>
      <c r="C2288" s="74" t="s">
        <v>487</v>
      </c>
      <c r="D2288" s="88">
        <v>38</v>
      </c>
      <c r="E2288" s="88">
        <v>160</v>
      </c>
      <c r="F2288" s="75">
        <v>145</v>
      </c>
      <c r="H2288" s="391"/>
      <c r="I2288" s="383"/>
      <c r="J2288" s="384"/>
      <c r="K2288" s="383"/>
      <c r="L2288" s="383"/>
      <c r="M2288" s="385"/>
    </row>
    <row r="2289" spans="1:13" ht="15.75">
      <c r="A2289" s="117" t="s">
        <v>540</v>
      </c>
      <c r="B2289" s="88" t="s">
        <v>2492</v>
      </c>
      <c r="C2289" s="74" t="s">
        <v>487</v>
      </c>
      <c r="D2289" s="88">
        <v>39</v>
      </c>
      <c r="E2289" s="88">
        <v>160</v>
      </c>
      <c r="F2289" s="75">
        <v>145</v>
      </c>
      <c r="H2289" s="391"/>
      <c r="I2289" s="383"/>
      <c r="J2289" s="384"/>
      <c r="K2289" s="383"/>
      <c r="L2289" s="383"/>
      <c r="M2289" s="385"/>
    </row>
    <row r="2290" spans="1:13" ht="15.75">
      <c r="A2290" s="117" t="s">
        <v>540</v>
      </c>
      <c r="B2290" s="88" t="s">
        <v>2492</v>
      </c>
      <c r="C2290" s="74" t="s">
        <v>487</v>
      </c>
      <c r="D2290" s="88">
        <v>27</v>
      </c>
      <c r="E2290" s="88">
        <v>100</v>
      </c>
      <c r="F2290" s="75">
        <v>92</v>
      </c>
      <c r="H2290" s="391"/>
      <c r="I2290" s="383"/>
      <c r="J2290" s="384"/>
      <c r="K2290" s="383"/>
      <c r="L2290" s="383"/>
      <c r="M2290" s="385"/>
    </row>
    <row r="2291" spans="1:13" ht="15.75">
      <c r="A2291" s="117" t="s">
        <v>539</v>
      </c>
      <c r="B2291" s="88" t="s">
        <v>2492</v>
      </c>
      <c r="C2291" s="74" t="s">
        <v>487</v>
      </c>
      <c r="D2291" s="88">
        <v>53</v>
      </c>
      <c r="E2291" s="88">
        <v>63</v>
      </c>
      <c r="F2291" s="75">
        <v>56</v>
      </c>
      <c r="H2291" s="391"/>
      <c r="I2291" s="383"/>
      <c r="J2291" s="384"/>
      <c r="K2291" s="383"/>
      <c r="L2291" s="383"/>
      <c r="M2291" s="385"/>
    </row>
    <row r="2292" spans="1:13" ht="15.75">
      <c r="A2292" s="117" t="s">
        <v>540</v>
      </c>
      <c r="B2292" s="88" t="s">
        <v>2492</v>
      </c>
      <c r="C2292" s="74" t="s">
        <v>487</v>
      </c>
      <c r="D2292" s="88">
        <v>41</v>
      </c>
      <c r="E2292" s="88">
        <v>160</v>
      </c>
      <c r="F2292" s="75">
        <v>147</v>
      </c>
      <c r="H2292" s="391"/>
      <c r="I2292" s="383"/>
      <c r="J2292" s="384"/>
      <c r="K2292" s="383"/>
      <c r="L2292" s="383"/>
      <c r="M2292" s="385"/>
    </row>
    <row r="2293" spans="1:13" ht="15.75">
      <c r="A2293" s="116" t="s">
        <v>541</v>
      </c>
      <c r="B2293" s="88" t="s">
        <v>2492</v>
      </c>
      <c r="C2293" s="74" t="s">
        <v>487</v>
      </c>
      <c r="D2293" s="90">
        <v>1</v>
      </c>
      <c r="E2293" s="90">
        <v>250</v>
      </c>
      <c r="F2293" s="75">
        <v>230</v>
      </c>
      <c r="H2293" s="390"/>
      <c r="I2293" s="383"/>
      <c r="J2293" s="384"/>
      <c r="K2293" s="387"/>
      <c r="L2293" s="387"/>
      <c r="M2293" s="385"/>
    </row>
    <row r="2294" spans="1:13" ht="15.75">
      <c r="A2294" s="116" t="s">
        <v>541</v>
      </c>
      <c r="B2294" s="88" t="s">
        <v>2492</v>
      </c>
      <c r="C2294" s="74" t="s">
        <v>487</v>
      </c>
      <c r="D2294" s="90">
        <v>2</v>
      </c>
      <c r="E2294" s="90">
        <v>60</v>
      </c>
      <c r="F2294" s="75">
        <v>46</v>
      </c>
      <c r="H2294" s="390"/>
      <c r="I2294" s="383"/>
      <c r="J2294" s="384"/>
      <c r="K2294" s="387"/>
      <c r="L2294" s="387"/>
      <c r="M2294" s="385"/>
    </row>
    <row r="2295" spans="1:13" ht="15.75">
      <c r="A2295" s="116" t="s">
        <v>541</v>
      </c>
      <c r="B2295" s="88" t="s">
        <v>2492</v>
      </c>
      <c r="C2295" s="74" t="s">
        <v>487</v>
      </c>
      <c r="D2295" s="90">
        <v>3</v>
      </c>
      <c r="E2295" s="90">
        <v>400</v>
      </c>
      <c r="F2295" s="75">
        <v>368</v>
      </c>
      <c r="H2295" s="390"/>
      <c r="I2295" s="383"/>
      <c r="J2295" s="384"/>
      <c r="K2295" s="387"/>
      <c r="L2295" s="387"/>
      <c r="M2295" s="385"/>
    </row>
    <row r="2296" spans="1:13" ht="15.75">
      <c r="A2296" s="116" t="s">
        <v>541</v>
      </c>
      <c r="B2296" s="88" t="s">
        <v>2492</v>
      </c>
      <c r="C2296" s="74" t="s">
        <v>487</v>
      </c>
      <c r="D2296" s="90">
        <v>4</v>
      </c>
      <c r="E2296" s="90">
        <v>250</v>
      </c>
      <c r="F2296" s="75">
        <v>115</v>
      </c>
      <c r="G2296" s="109"/>
      <c r="H2296" s="390"/>
      <c r="I2296" s="383"/>
      <c r="J2296" s="384"/>
      <c r="K2296" s="387"/>
      <c r="L2296" s="387"/>
      <c r="M2296" s="385"/>
    </row>
    <row r="2297" spans="1:13" s="106" customFormat="1" ht="15.75">
      <c r="A2297" s="116" t="s">
        <v>541</v>
      </c>
      <c r="B2297" s="88" t="s">
        <v>2492</v>
      </c>
      <c r="C2297" s="74" t="s">
        <v>487</v>
      </c>
      <c r="D2297" s="90">
        <v>5</v>
      </c>
      <c r="E2297" s="90">
        <v>100</v>
      </c>
      <c r="F2297" s="75">
        <v>76</v>
      </c>
      <c r="G2297" s="109"/>
      <c r="H2297" s="390"/>
      <c r="I2297" s="383"/>
      <c r="J2297" s="384"/>
      <c r="K2297" s="387"/>
      <c r="L2297" s="387"/>
      <c r="M2297" s="385"/>
    </row>
    <row r="2298" spans="1:13" s="106" customFormat="1" ht="15.75">
      <c r="A2298" s="116" t="s">
        <v>541</v>
      </c>
      <c r="B2298" s="88" t="s">
        <v>2492</v>
      </c>
      <c r="C2298" s="74" t="s">
        <v>487</v>
      </c>
      <c r="D2298" s="90">
        <v>6</v>
      </c>
      <c r="E2298" s="90">
        <v>250</v>
      </c>
      <c r="F2298" s="75">
        <v>227</v>
      </c>
      <c r="G2298" s="109"/>
      <c r="H2298" s="390"/>
      <c r="I2298" s="383"/>
      <c r="J2298" s="384"/>
      <c r="K2298" s="387"/>
      <c r="L2298" s="387"/>
      <c r="M2298" s="385"/>
    </row>
    <row r="2299" spans="1:13" s="106" customFormat="1" ht="15.75">
      <c r="A2299" s="116" t="s">
        <v>541</v>
      </c>
      <c r="B2299" s="88" t="s">
        <v>2492</v>
      </c>
      <c r="C2299" s="74" t="s">
        <v>487</v>
      </c>
      <c r="D2299" s="90">
        <v>7</v>
      </c>
      <c r="E2299" s="90">
        <v>160</v>
      </c>
      <c r="F2299" s="75">
        <v>145</v>
      </c>
      <c r="G2299" s="109"/>
      <c r="H2299" s="390"/>
      <c r="I2299" s="383"/>
      <c r="J2299" s="384"/>
      <c r="K2299" s="387"/>
      <c r="L2299" s="387"/>
      <c r="M2299" s="385"/>
    </row>
    <row r="2300" spans="1:13" s="106" customFormat="1" ht="15.75">
      <c r="A2300" s="116" t="s">
        <v>541</v>
      </c>
      <c r="B2300" s="88" t="s">
        <v>2492</v>
      </c>
      <c r="C2300" s="74" t="s">
        <v>487</v>
      </c>
      <c r="D2300" s="90">
        <v>8</v>
      </c>
      <c r="E2300" s="90">
        <v>250</v>
      </c>
      <c r="F2300" s="75">
        <v>230</v>
      </c>
      <c r="G2300" s="109"/>
      <c r="H2300" s="390"/>
      <c r="I2300" s="383"/>
      <c r="J2300" s="384"/>
      <c r="K2300" s="387"/>
      <c r="L2300" s="387"/>
      <c r="M2300" s="385"/>
    </row>
    <row r="2301" spans="1:13" s="106" customFormat="1" ht="15.75">
      <c r="A2301" s="116" t="s">
        <v>541</v>
      </c>
      <c r="B2301" s="88" t="s">
        <v>2492</v>
      </c>
      <c r="C2301" s="74" t="s">
        <v>487</v>
      </c>
      <c r="D2301" s="90">
        <v>24</v>
      </c>
      <c r="E2301" s="90">
        <v>100</v>
      </c>
      <c r="F2301" s="75">
        <v>92</v>
      </c>
      <c r="G2301" s="109"/>
      <c r="H2301" s="390"/>
      <c r="I2301" s="383"/>
      <c r="J2301" s="384"/>
      <c r="K2301" s="387"/>
      <c r="L2301" s="387"/>
      <c r="M2301" s="385"/>
    </row>
    <row r="2302" spans="1:13" s="106" customFormat="1" ht="15.75">
      <c r="A2302" s="116" t="s">
        <v>541</v>
      </c>
      <c r="B2302" s="88" t="s">
        <v>2492</v>
      </c>
      <c r="C2302" s="74" t="s">
        <v>487</v>
      </c>
      <c r="D2302" s="90">
        <v>32</v>
      </c>
      <c r="E2302" s="90">
        <v>63</v>
      </c>
      <c r="F2302" s="75">
        <v>55</v>
      </c>
      <c r="G2302" s="109"/>
      <c r="H2302" s="390"/>
      <c r="I2302" s="383"/>
      <c r="J2302" s="384"/>
      <c r="K2302" s="387"/>
      <c r="L2302" s="387"/>
      <c r="M2302" s="385"/>
    </row>
    <row r="2303" spans="1:13" s="106" customFormat="1" ht="15.75">
      <c r="A2303" s="116" t="s">
        <v>541</v>
      </c>
      <c r="B2303" s="88" t="s">
        <v>2492</v>
      </c>
      <c r="C2303" s="74" t="s">
        <v>487</v>
      </c>
      <c r="D2303" s="90">
        <v>33</v>
      </c>
      <c r="E2303" s="90">
        <v>250</v>
      </c>
      <c r="F2303" s="75">
        <v>230</v>
      </c>
      <c r="G2303" s="109"/>
      <c r="H2303" s="390"/>
      <c r="I2303" s="383"/>
      <c r="J2303" s="384"/>
      <c r="K2303" s="387"/>
      <c r="L2303" s="387"/>
      <c r="M2303" s="385"/>
    </row>
    <row r="2304" spans="1:13" s="106" customFormat="1" ht="15.75">
      <c r="A2304" s="116" t="s">
        <v>541</v>
      </c>
      <c r="B2304" s="88" t="s">
        <v>2492</v>
      </c>
      <c r="C2304" s="74" t="s">
        <v>487</v>
      </c>
      <c r="D2304" s="90">
        <v>34</v>
      </c>
      <c r="E2304" s="90">
        <v>160</v>
      </c>
      <c r="F2304" s="75">
        <v>147</v>
      </c>
      <c r="G2304" s="109"/>
      <c r="H2304" s="390"/>
      <c r="I2304" s="383"/>
      <c r="J2304" s="384"/>
      <c r="K2304" s="387"/>
      <c r="L2304" s="387"/>
      <c r="M2304" s="385"/>
    </row>
    <row r="2305" spans="1:13" s="106" customFormat="1" ht="15.75">
      <c r="A2305" s="116" t="s">
        <v>541</v>
      </c>
      <c r="B2305" s="88" t="s">
        <v>2492</v>
      </c>
      <c r="C2305" s="74" t="s">
        <v>487</v>
      </c>
      <c r="D2305" s="90">
        <v>43</v>
      </c>
      <c r="E2305" s="90">
        <v>100</v>
      </c>
      <c r="F2305" s="75">
        <v>92</v>
      </c>
      <c r="G2305" s="109"/>
      <c r="H2305" s="390"/>
      <c r="I2305" s="383"/>
      <c r="J2305" s="384"/>
      <c r="K2305" s="387"/>
      <c r="L2305" s="387"/>
      <c r="M2305" s="385"/>
    </row>
    <row r="2306" spans="1:13" s="106" customFormat="1" ht="15.75">
      <c r="A2306" s="116" t="s">
        <v>541</v>
      </c>
      <c r="B2306" s="88" t="s">
        <v>2492</v>
      </c>
      <c r="C2306" s="74" t="s">
        <v>487</v>
      </c>
      <c r="D2306" s="90">
        <v>42</v>
      </c>
      <c r="E2306" s="90">
        <v>250</v>
      </c>
      <c r="F2306" s="80">
        <v>230</v>
      </c>
      <c r="G2306" s="109"/>
      <c r="H2306" s="390"/>
      <c r="I2306" s="383"/>
      <c r="J2306" s="384"/>
      <c r="K2306" s="387"/>
      <c r="L2306" s="387"/>
      <c r="M2306" s="385"/>
    </row>
    <row r="2307" spans="1:13" ht="15.75">
      <c r="A2307" s="59" t="s">
        <v>259</v>
      </c>
      <c r="B2307" s="192" t="s">
        <v>260</v>
      </c>
      <c r="C2307" s="192" t="s">
        <v>261</v>
      </c>
      <c r="D2307" s="39" t="s">
        <v>262</v>
      </c>
      <c r="E2307" s="192">
        <v>250</v>
      </c>
      <c r="F2307" s="193">
        <v>245.01111111111112</v>
      </c>
      <c r="G2307" s="109"/>
      <c r="H2307" s="390"/>
      <c r="I2307" s="383"/>
      <c r="J2307" s="384"/>
      <c r="K2307" s="387"/>
      <c r="L2307" s="387"/>
      <c r="M2307" s="385"/>
    </row>
    <row r="2308" spans="1:13" ht="15.75">
      <c r="A2308" s="59" t="s">
        <v>265</v>
      </c>
      <c r="B2308" s="192" t="s">
        <v>260</v>
      </c>
      <c r="C2308" s="192" t="s">
        <v>261</v>
      </c>
      <c r="D2308" s="39" t="s">
        <v>266</v>
      </c>
      <c r="E2308" s="192">
        <v>250</v>
      </c>
      <c r="F2308" s="193">
        <v>40.277777777777828</v>
      </c>
      <c r="G2308" s="109"/>
      <c r="H2308" s="390"/>
      <c r="I2308" s="383"/>
      <c r="J2308" s="384"/>
      <c r="K2308" s="387"/>
      <c r="L2308" s="387"/>
      <c r="M2308" s="385"/>
    </row>
    <row r="2309" spans="1:13" ht="15.75">
      <c r="A2309" s="59" t="s">
        <v>265</v>
      </c>
      <c r="B2309" s="192" t="s">
        <v>260</v>
      </c>
      <c r="C2309" s="192" t="s">
        <v>261</v>
      </c>
      <c r="D2309" s="39" t="s">
        <v>271</v>
      </c>
      <c r="E2309" s="192">
        <v>160</v>
      </c>
      <c r="F2309" s="193">
        <v>80.444444444444443</v>
      </c>
      <c r="G2309" s="109"/>
      <c r="H2309" s="390"/>
      <c r="I2309" s="383"/>
      <c r="J2309" s="384"/>
      <c r="K2309" s="387"/>
      <c r="L2309" s="387"/>
      <c r="M2309" s="385"/>
    </row>
    <row r="2310" spans="1:13" ht="15.75">
      <c r="A2310" s="59" t="s">
        <v>265</v>
      </c>
      <c r="B2310" s="192" t="s">
        <v>260</v>
      </c>
      <c r="C2310" s="192" t="s">
        <v>261</v>
      </c>
      <c r="D2310" s="39" t="s">
        <v>272</v>
      </c>
      <c r="E2310" s="192">
        <v>400</v>
      </c>
      <c r="F2310" s="193">
        <v>337.33333333333331</v>
      </c>
      <c r="G2310" s="109"/>
      <c r="H2310" s="390"/>
      <c r="I2310" s="383"/>
      <c r="J2310" s="384"/>
      <c r="K2310" s="387"/>
      <c r="L2310" s="387"/>
      <c r="M2310" s="385"/>
    </row>
    <row r="2311" spans="1:13" ht="15.75">
      <c r="A2311" s="59" t="s">
        <v>259</v>
      </c>
      <c r="B2311" s="192" t="s">
        <v>260</v>
      </c>
      <c r="C2311" s="192" t="s">
        <v>261</v>
      </c>
      <c r="D2311" s="39" t="s">
        <v>273</v>
      </c>
      <c r="E2311" s="192">
        <v>630</v>
      </c>
      <c r="F2311" s="193">
        <v>599</v>
      </c>
      <c r="G2311" s="109"/>
      <c r="H2311" s="390"/>
      <c r="I2311" s="383"/>
      <c r="J2311" s="384"/>
      <c r="K2311" s="387"/>
      <c r="L2311" s="387"/>
      <c r="M2311" s="385"/>
    </row>
    <row r="2312" spans="1:13" ht="15.75">
      <c r="A2312" s="59" t="s">
        <v>259</v>
      </c>
      <c r="B2312" s="192" t="s">
        <v>260</v>
      </c>
      <c r="C2312" s="192" t="s">
        <v>261</v>
      </c>
      <c r="D2312" s="39" t="s">
        <v>279</v>
      </c>
      <c r="E2312" s="192">
        <v>250</v>
      </c>
      <c r="F2312" s="193">
        <v>86.222222222222229</v>
      </c>
      <c r="G2312" s="109"/>
      <c r="H2312" s="390"/>
      <c r="I2312" s="383"/>
      <c r="J2312" s="384"/>
      <c r="K2312" s="387"/>
      <c r="L2312" s="387"/>
      <c r="M2312" s="385"/>
    </row>
    <row r="2313" spans="1:13" ht="15.75">
      <c r="A2313" s="59" t="s">
        <v>259</v>
      </c>
      <c r="B2313" s="192" t="s">
        <v>260</v>
      </c>
      <c r="C2313" s="192" t="s">
        <v>261</v>
      </c>
      <c r="D2313" s="39" t="s">
        <v>280</v>
      </c>
      <c r="E2313" s="192">
        <v>100</v>
      </c>
      <c r="F2313" s="193">
        <v>19</v>
      </c>
      <c r="G2313" s="109"/>
      <c r="H2313" s="390"/>
      <c r="I2313" s="383"/>
      <c r="J2313" s="384"/>
      <c r="K2313" s="387"/>
      <c r="L2313" s="387"/>
      <c r="M2313" s="385"/>
    </row>
    <row r="2314" spans="1:13" ht="15.75">
      <c r="A2314" s="59" t="s">
        <v>259</v>
      </c>
      <c r="B2314" s="192" t="s">
        <v>260</v>
      </c>
      <c r="C2314" s="192" t="s">
        <v>261</v>
      </c>
      <c r="D2314" s="39" t="s">
        <v>281</v>
      </c>
      <c r="E2314" s="192">
        <v>100</v>
      </c>
      <c r="F2314" s="193">
        <v>18</v>
      </c>
      <c r="G2314" s="109"/>
      <c r="H2314" s="390"/>
      <c r="I2314" s="383"/>
      <c r="J2314" s="384"/>
      <c r="K2314" s="387"/>
      <c r="L2314" s="387"/>
      <c r="M2314" s="385"/>
    </row>
    <row r="2315" spans="1:13" ht="15.75">
      <c r="A2315" s="59" t="s">
        <v>259</v>
      </c>
      <c r="B2315" s="192" t="s">
        <v>260</v>
      </c>
      <c r="C2315" s="192" t="s">
        <v>261</v>
      </c>
      <c r="D2315" s="39" t="s">
        <v>283</v>
      </c>
      <c r="E2315" s="192">
        <v>160</v>
      </c>
      <c r="F2315" s="193">
        <v>108.05555555555554</v>
      </c>
      <c r="G2315" s="109"/>
      <c r="H2315" s="390"/>
      <c r="I2315" s="383"/>
      <c r="J2315" s="384"/>
      <c r="K2315" s="387"/>
      <c r="L2315" s="387"/>
      <c r="M2315" s="385"/>
    </row>
    <row r="2316" spans="1:13" ht="15.75">
      <c r="A2316" s="59" t="s">
        <v>259</v>
      </c>
      <c r="B2316" s="192" t="s">
        <v>260</v>
      </c>
      <c r="C2316" s="192" t="s">
        <v>261</v>
      </c>
      <c r="D2316" s="39" t="s">
        <v>284</v>
      </c>
      <c r="E2316" s="192">
        <v>100</v>
      </c>
      <c r="F2316" s="193">
        <v>22.75</v>
      </c>
      <c r="G2316" s="109"/>
      <c r="H2316" s="390"/>
      <c r="I2316" s="383"/>
      <c r="J2316" s="384"/>
      <c r="K2316" s="387"/>
      <c r="L2316" s="387"/>
      <c r="M2316" s="388"/>
    </row>
    <row r="2317" spans="1:13" ht="15.75">
      <c r="A2317" s="59" t="s">
        <v>259</v>
      </c>
      <c r="B2317" s="192" t="s">
        <v>260</v>
      </c>
      <c r="C2317" s="192" t="s">
        <v>261</v>
      </c>
      <c r="D2317" s="39" t="s">
        <v>285</v>
      </c>
      <c r="E2317" s="192">
        <v>100</v>
      </c>
      <c r="F2317" s="193">
        <v>77.777777777777771</v>
      </c>
      <c r="G2317" s="109"/>
      <c r="H2317" s="108"/>
    </row>
    <row r="2318" spans="1:13" ht="15.75">
      <c r="A2318" s="59" t="s">
        <v>259</v>
      </c>
      <c r="B2318" s="192" t="s">
        <v>260</v>
      </c>
      <c r="C2318" s="192" t="s">
        <v>261</v>
      </c>
      <c r="D2318" s="39" t="s">
        <v>286</v>
      </c>
      <c r="E2318" s="192">
        <v>160</v>
      </c>
      <c r="F2318" s="193">
        <v>52.666666666666671</v>
      </c>
      <c r="G2318" s="109"/>
      <c r="H2318" s="108"/>
    </row>
    <row r="2319" spans="1:13" ht="15.75">
      <c r="A2319" s="59" t="s">
        <v>259</v>
      </c>
      <c r="B2319" s="192" t="s">
        <v>260</v>
      </c>
      <c r="C2319" s="192" t="s">
        <v>261</v>
      </c>
      <c r="D2319" s="39" t="s">
        <v>287</v>
      </c>
      <c r="E2319" s="192">
        <v>60</v>
      </c>
      <c r="F2319" s="193">
        <v>61.719444444444441</v>
      </c>
      <c r="G2319" s="109"/>
      <c r="H2319" s="108"/>
    </row>
    <row r="2320" spans="1:13" ht="15.75">
      <c r="A2320" s="59" t="s">
        <v>259</v>
      </c>
      <c r="B2320" s="192" t="s">
        <v>260</v>
      </c>
      <c r="C2320" s="192" t="s">
        <v>261</v>
      </c>
      <c r="D2320" s="39" t="s">
        <v>288</v>
      </c>
      <c r="E2320" s="192">
        <v>100</v>
      </c>
      <c r="F2320" s="193">
        <v>97.777777777777771</v>
      </c>
      <c r="G2320" s="109"/>
      <c r="H2320" s="108"/>
    </row>
    <row r="2321" spans="1:8" ht="15.75">
      <c r="A2321" s="59" t="s">
        <v>289</v>
      </c>
      <c r="B2321" s="192" t="s">
        <v>260</v>
      </c>
      <c r="C2321" s="192" t="s">
        <v>261</v>
      </c>
      <c r="D2321" s="39" t="s">
        <v>290</v>
      </c>
      <c r="E2321" s="192">
        <v>100</v>
      </c>
      <c r="F2321" s="193">
        <v>69.666666666666657</v>
      </c>
      <c r="G2321" s="109"/>
      <c r="H2321" s="108"/>
    </row>
    <row r="2322" spans="1:8" ht="15.75">
      <c r="A2322" s="59" t="s">
        <v>259</v>
      </c>
      <c r="B2322" s="192" t="s">
        <v>260</v>
      </c>
      <c r="C2322" s="192" t="s">
        <v>261</v>
      </c>
      <c r="D2322" s="39" t="s">
        <v>291</v>
      </c>
      <c r="E2322" s="192">
        <v>250</v>
      </c>
      <c r="F2322" s="193">
        <v>246.16666666666666</v>
      </c>
      <c r="G2322" s="109"/>
      <c r="H2322" s="108"/>
    </row>
    <row r="2323" spans="1:8" ht="15.75">
      <c r="A2323" s="59" t="s">
        <v>292</v>
      </c>
      <c r="B2323" s="192" t="s">
        <v>260</v>
      </c>
      <c r="C2323" s="192" t="s">
        <v>261</v>
      </c>
      <c r="D2323" s="39" t="s">
        <v>293</v>
      </c>
      <c r="E2323" s="192">
        <v>160</v>
      </c>
      <c r="F2323" s="193">
        <v>156.94444444444446</v>
      </c>
      <c r="G2323" s="109"/>
      <c r="H2323" s="108"/>
    </row>
    <row r="2324" spans="1:8" ht="15.75">
      <c r="A2324" s="59" t="s">
        <v>289</v>
      </c>
      <c r="B2324" s="192" t="s">
        <v>260</v>
      </c>
      <c r="C2324" s="192" t="s">
        <v>261</v>
      </c>
      <c r="D2324" s="39" t="s">
        <v>296</v>
      </c>
      <c r="E2324" s="192">
        <v>63</v>
      </c>
      <c r="F2324" s="193">
        <v>46.055555555555557</v>
      </c>
      <c r="G2324" s="109"/>
      <c r="H2324" s="108"/>
    </row>
    <row r="2325" spans="1:8" ht="15.75">
      <c r="A2325" s="59" t="s">
        <v>297</v>
      </c>
      <c r="B2325" s="192" t="s">
        <v>260</v>
      </c>
      <c r="C2325" s="192" t="s">
        <v>261</v>
      </c>
      <c r="D2325" s="39" t="s">
        <v>298</v>
      </c>
      <c r="E2325" s="192">
        <v>100</v>
      </c>
      <c r="F2325" s="193">
        <v>76.083333333333329</v>
      </c>
      <c r="G2325" s="109"/>
      <c r="H2325" s="108"/>
    </row>
    <row r="2326" spans="1:8" ht="15.75">
      <c r="A2326" s="59" t="s">
        <v>259</v>
      </c>
      <c r="B2326" s="192" t="s">
        <v>260</v>
      </c>
      <c r="C2326" s="192" t="s">
        <v>261</v>
      </c>
      <c r="D2326" s="39" t="s">
        <v>303</v>
      </c>
      <c r="E2326" s="192">
        <v>100</v>
      </c>
      <c r="F2326" s="193">
        <v>221.66666666666669</v>
      </c>
      <c r="G2326" s="109"/>
      <c r="H2326" s="108"/>
    </row>
    <row r="2327" spans="1:8" ht="15.75">
      <c r="A2327" s="59" t="s">
        <v>259</v>
      </c>
      <c r="B2327" s="192" t="s">
        <v>260</v>
      </c>
      <c r="C2327" s="192" t="s">
        <v>261</v>
      </c>
      <c r="D2327" s="39" t="s">
        <v>304</v>
      </c>
      <c r="E2327" s="192">
        <v>630</v>
      </c>
      <c r="F2327" s="193">
        <v>394.44444444444446</v>
      </c>
      <c r="G2327" s="109"/>
      <c r="H2327" s="108"/>
    </row>
    <row r="2328" spans="1:8" ht="15.75">
      <c r="A2328" s="59" t="s">
        <v>305</v>
      </c>
      <c r="B2328" s="192" t="s">
        <v>260</v>
      </c>
      <c r="C2328" s="192" t="s">
        <v>261</v>
      </c>
      <c r="D2328" s="39" t="s">
        <v>306</v>
      </c>
      <c r="E2328" s="192">
        <v>250</v>
      </c>
      <c r="F2328" s="193">
        <v>120</v>
      </c>
      <c r="G2328" s="109"/>
      <c r="H2328" s="108"/>
    </row>
    <row r="2329" spans="1:8" ht="15.75">
      <c r="A2329" s="59" t="s">
        <v>308</v>
      </c>
      <c r="B2329" s="192" t="s">
        <v>260</v>
      </c>
      <c r="C2329" s="192" t="s">
        <v>261</v>
      </c>
      <c r="D2329" s="39" t="s">
        <v>309</v>
      </c>
      <c r="E2329" s="192">
        <v>160</v>
      </c>
      <c r="F2329" s="193">
        <v>72.5</v>
      </c>
      <c r="G2329" s="109"/>
      <c r="H2329" s="108"/>
    </row>
    <row r="2330" spans="1:8" ht="15.75">
      <c r="A2330" s="59" t="s">
        <v>308</v>
      </c>
      <c r="B2330" s="192" t="s">
        <v>260</v>
      </c>
      <c r="C2330" s="192" t="s">
        <v>261</v>
      </c>
      <c r="D2330" s="39" t="s">
        <v>316</v>
      </c>
      <c r="E2330" s="192">
        <v>100</v>
      </c>
      <c r="F2330" s="193">
        <v>50.25</v>
      </c>
      <c r="G2330" s="109"/>
      <c r="H2330" s="108"/>
    </row>
    <row r="2331" spans="1:8" ht="15.75">
      <c r="A2331" s="59" t="s">
        <v>259</v>
      </c>
      <c r="B2331" s="192" t="s">
        <v>260</v>
      </c>
      <c r="C2331" s="192" t="s">
        <v>261</v>
      </c>
      <c r="D2331" s="39" t="s">
        <v>317</v>
      </c>
      <c r="E2331" s="192">
        <v>250</v>
      </c>
      <c r="F2331" s="193">
        <v>242.25833333333333</v>
      </c>
      <c r="G2331" s="109"/>
      <c r="H2331" s="108"/>
    </row>
    <row r="2332" spans="1:8" ht="15.75">
      <c r="A2332" s="59" t="s">
        <v>259</v>
      </c>
      <c r="B2332" s="192" t="s">
        <v>260</v>
      </c>
      <c r="C2332" s="192" t="s">
        <v>261</v>
      </c>
      <c r="D2332" s="39" t="s">
        <v>419</v>
      </c>
      <c r="E2332" s="192">
        <v>100</v>
      </c>
      <c r="F2332" s="193">
        <v>57.777777777777779</v>
      </c>
      <c r="G2332" s="109"/>
      <c r="H2332" s="108"/>
    </row>
    <row r="2333" spans="1:8" ht="15.75">
      <c r="A2333" s="59" t="s">
        <v>308</v>
      </c>
      <c r="B2333" s="192" t="s">
        <v>260</v>
      </c>
      <c r="C2333" s="192" t="s">
        <v>261</v>
      </c>
      <c r="D2333" s="39" t="s">
        <v>322</v>
      </c>
      <c r="E2333" s="192">
        <v>160</v>
      </c>
      <c r="F2333" s="193">
        <v>84.833333333333329</v>
      </c>
      <c r="G2333" s="109"/>
      <c r="H2333" s="108"/>
    </row>
    <row r="2334" spans="1:8" ht="15.75">
      <c r="A2334" s="59" t="s">
        <v>305</v>
      </c>
      <c r="B2334" s="192" t="s">
        <v>260</v>
      </c>
      <c r="C2334" s="192" t="s">
        <v>261</v>
      </c>
      <c r="D2334" s="39" t="s">
        <v>324</v>
      </c>
      <c r="E2334" s="192">
        <v>100</v>
      </c>
      <c r="F2334" s="193">
        <v>64.722222222222229</v>
      </c>
      <c r="G2334" s="109"/>
      <c r="H2334" s="108"/>
    </row>
    <row r="2335" spans="1:8" ht="15.75">
      <c r="A2335" s="59" t="s">
        <v>263</v>
      </c>
      <c r="B2335" s="192" t="s">
        <v>260</v>
      </c>
      <c r="C2335" s="192" t="s">
        <v>261</v>
      </c>
      <c r="D2335" s="39" t="s">
        <v>332</v>
      </c>
      <c r="E2335" s="192">
        <v>100</v>
      </c>
      <c r="F2335" s="193">
        <v>67.98333333333332</v>
      </c>
      <c r="G2335" s="109"/>
      <c r="H2335" s="108"/>
    </row>
    <row r="2336" spans="1:8" ht="15.75">
      <c r="A2336" s="59" t="s">
        <v>263</v>
      </c>
      <c r="B2336" s="192" t="s">
        <v>260</v>
      </c>
      <c r="C2336" s="192" t="s">
        <v>261</v>
      </c>
      <c r="D2336" s="39" t="s">
        <v>334</v>
      </c>
      <c r="E2336" s="192">
        <v>400</v>
      </c>
      <c r="F2336" s="193">
        <v>288.66666666666669</v>
      </c>
      <c r="G2336" s="109"/>
      <c r="H2336" s="108"/>
    </row>
    <row r="2337" spans="1:8" ht="15.75">
      <c r="A2337" s="59" t="s">
        <v>263</v>
      </c>
      <c r="B2337" s="192" t="s">
        <v>260</v>
      </c>
      <c r="C2337" s="192" t="s">
        <v>261</v>
      </c>
      <c r="D2337" s="39" t="s">
        <v>335</v>
      </c>
      <c r="E2337" s="192">
        <v>100</v>
      </c>
      <c r="F2337" s="193">
        <v>60.555555555555557</v>
      </c>
      <c r="G2337" s="109"/>
      <c r="H2337" s="108"/>
    </row>
    <row r="2338" spans="1:8" ht="15.75">
      <c r="A2338" s="59" t="s">
        <v>263</v>
      </c>
      <c r="B2338" s="192" t="s">
        <v>260</v>
      </c>
      <c r="C2338" s="192" t="s">
        <v>261</v>
      </c>
      <c r="D2338" s="39" t="s">
        <v>337</v>
      </c>
      <c r="E2338" s="192">
        <v>400</v>
      </c>
      <c r="F2338" s="193">
        <v>180.44444444444446</v>
      </c>
      <c r="G2338" s="109"/>
      <c r="H2338" s="108"/>
    </row>
    <row r="2339" spans="1:8" ht="15.75">
      <c r="A2339" s="59" t="s">
        <v>307</v>
      </c>
      <c r="B2339" s="192" t="s">
        <v>260</v>
      </c>
      <c r="C2339" s="192" t="s">
        <v>261</v>
      </c>
      <c r="D2339" s="39" t="s">
        <v>338</v>
      </c>
      <c r="E2339" s="192">
        <v>400</v>
      </c>
      <c r="F2339" s="193">
        <v>243.55555555555557</v>
      </c>
      <c r="G2339" s="109"/>
      <c r="H2339" s="108"/>
    </row>
    <row r="2340" spans="1:8" ht="15.75">
      <c r="A2340" s="59" t="s">
        <v>259</v>
      </c>
      <c r="B2340" s="192" t="s">
        <v>260</v>
      </c>
      <c r="C2340" s="192" t="s">
        <v>261</v>
      </c>
      <c r="D2340" s="39" t="s">
        <v>339</v>
      </c>
      <c r="E2340" s="192">
        <v>630</v>
      </c>
      <c r="F2340" s="193">
        <v>591.33333333333337</v>
      </c>
      <c r="G2340" s="109"/>
      <c r="H2340" s="108"/>
    </row>
    <row r="2341" spans="1:8" ht="15.75">
      <c r="A2341" s="59" t="s">
        <v>263</v>
      </c>
      <c r="B2341" s="192" t="s">
        <v>260</v>
      </c>
      <c r="C2341" s="192" t="s">
        <v>261</v>
      </c>
      <c r="D2341" s="39" t="s">
        <v>340</v>
      </c>
      <c r="E2341" s="192">
        <v>160</v>
      </c>
      <c r="F2341" s="193">
        <v>43.222222222222214</v>
      </c>
      <c r="G2341" s="109"/>
      <c r="H2341" s="107"/>
    </row>
    <row r="2342" spans="1:8" ht="15.75">
      <c r="A2342" s="59" t="s">
        <v>265</v>
      </c>
      <c r="B2342" s="192" t="s">
        <v>260</v>
      </c>
      <c r="C2342" s="192" t="s">
        <v>261</v>
      </c>
      <c r="D2342" s="39" t="s">
        <v>344</v>
      </c>
      <c r="E2342" s="192">
        <v>100</v>
      </c>
      <c r="F2342" s="193">
        <v>22.333333333333343</v>
      </c>
      <c r="G2342" s="109"/>
      <c r="H2342" s="107"/>
    </row>
    <row r="2343" spans="1:8" ht="20.25" customHeight="1">
      <c r="A2343" s="59" t="s">
        <v>355</v>
      </c>
      <c r="B2343" s="192" t="s">
        <v>260</v>
      </c>
      <c r="C2343" s="192" t="s">
        <v>261</v>
      </c>
      <c r="D2343" s="39" t="s">
        <v>356</v>
      </c>
      <c r="E2343" s="192">
        <v>160</v>
      </c>
      <c r="F2343" s="193">
        <v>96.222222222222229</v>
      </c>
      <c r="G2343" s="109" t="s">
        <v>958</v>
      </c>
      <c r="H2343" s="107"/>
    </row>
    <row r="2344" spans="1:8" ht="15.75">
      <c r="A2344" s="59" t="s">
        <v>355</v>
      </c>
      <c r="B2344" s="192" t="s">
        <v>260</v>
      </c>
      <c r="C2344" s="192" t="s">
        <v>261</v>
      </c>
      <c r="D2344" s="39" t="s">
        <v>335</v>
      </c>
      <c r="E2344" s="192">
        <v>160</v>
      </c>
      <c r="F2344" s="193">
        <v>150</v>
      </c>
      <c r="G2344" s="109"/>
      <c r="H2344" s="108"/>
    </row>
    <row r="2345" spans="1:8" ht="15.75">
      <c r="A2345" s="59" t="s">
        <v>355</v>
      </c>
      <c r="B2345" s="192" t="s">
        <v>260</v>
      </c>
      <c r="C2345" s="192" t="s">
        <v>261</v>
      </c>
      <c r="D2345" s="39" t="s">
        <v>294</v>
      </c>
      <c r="E2345" s="192">
        <v>250</v>
      </c>
      <c r="F2345" s="193">
        <v>213.22222222222223</v>
      </c>
      <c r="G2345" s="109"/>
      <c r="H2345" s="108"/>
    </row>
    <row r="2346" spans="1:8" ht="15.75">
      <c r="A2346" s="59" t="s">
        <v>358</v>
      </c>
      <c r="B2346" s="192" t="s">
        <v>260</v>
      </c>
      <c r="C2346" s="192" t="s">
        <v>261</v>
      </c>
      <c r="D2346" s="39" t="s">
        <v>327</v>
      </c>
      <c r="E2346" s="192">
        <v>160</v>
      </c>
      <c r="F2346" s="193">
        <v>117.22222222222223</v>
      </c>
      <c r="G2346" s="109"/>
      <c r="H2346" s="108"/>
    </row>
    <row r="2347" spans="1:8" ht="15.75">
      <c r="A2347" s="59" t="s">
        <v>358</v>
      </c>
      <c r="B2347" s="192" t="s">
        <v>260</v>
      </c>
      <c r="C2347" s="192" t="s">
        <v>261</v>
      </c>
      <c r="D2347" s="39" t="s">
        <v>288</v>
      </c>
      <c r="E2347" s="192">
        <v>400</v>
      </c>
      <c r="F2347" s="193">
        <v>217.49999999999997</v>
      </c>
      <c r="G2347" s="109"/>
      <c r="H2347" s="108"/>
    </row>
    <row r="2348" spans="1:8" ht="15.75">
      <c r="A2348" s="59" t="s">
        <v>358</v>
      </c>
      <c r="B2348" s="192" t="s">
        <v>260</v>
      </c>
      <c r="C2348" s="192" t="s">
        <v>261</v>
      </c>
      <c r="D2348" s="39" t="s">
        <v>329</v>
      </c>
      <c r="E2348" s="192">
        <v>100</v>
      </c>
      <c r="F2348" s="193">
        <v>32.888888888888886</v>
      </c>
      <c r="G2348" s="109"/>
      <c r="H2348" s="108"/>
    </row>
    <row r="2349" spans="1:8" ht="15.75">
      <c r="A2349" s="59" t="s">
        <v>357</v>
      </c>
      <c r="B2349" s="192" t="s">
        <v>260</v>
      </c>
      <c r="C2349" s="192" t="s">
        <v>261</v>
      </c>
      <c r="D2349" s="39" t="s">
        <v>331</v>
      </c>
      <c r="E2349" s="192">
        <v>250</v>
      </c>
      <c r="F2349" s="193">
        <v>164.11111111111109</v>
      </c>
      <c r="G2349" s="109"/>
      <c r="H2349" s="107"/>
    </row>
    <row r="2350" spans="1:8" ht="15.75">
      <c r="A2350" s="59" t="s">
        <v>358</v>
      </c>
      <c r="B2350" s="192" t="s">
        <v>260</v>
      </c>
      <c r="C2350" s="192" t="s">
        <v>261</v>
      </c>
      <c r="D2350" s="39" t="s">
        <v>301</v>
      </c>
      <c r="E2350" s="192">
        <v>250</v>
      </c>
      <c r="F2350" s="193">
        <v>231.88888888888889</v>
      </c>
      <c r="G2350" s="109"/>
      <c r="H2350" s="107"/>
    </row>
    <row r="2351" spans="1:8" ht="15.75">
      <c r="A2351" s="59" t="s">
        <v>358</v>
      </c>
      <c r="B2351" s="192" t="s">
        <v>260</v>
      </c>
      <c r="C2351" s="192" t="s">
        <v>261</v>
      </c>
      <c r="D2351" s="39" t="s">
        <v>290</v>
      </c>
      <c r="E2351" s="192">
        <v>160</v>
      </c>
      <c r="F2351" s="193">
        <v>150.38888888888889</v>
      </c>
      <c r="G2351" s="109"/>
      <c r="H2351" s="107"/>
    </row>
    <row r="2352" spans="1:8" ht="15.75">
      <c r="A2352" s="59" t="s">
        <v>358</v>
      </c>
      <c r="B2352" s="192" t="s">
        <v>260</v>
      </c>
      <c r="C2352" s="192" t="s">
        <v>261</v>
      </c>
      <c r="D2352" s="39" t="s">
        <v>293</v>
      </c>
      <c r="E2352" s="192">
        <v>400</v>
      </c>
      <c r="F2352" s="193">
        <v>344.22222222222223</v>
      </c>
      <c r="G2352" s="109"/>
      <c r="H2352" s="107"/>
    </row>
    <row r="2353" spans="1:8" ht="15.75">
      <c r="A2353" s="59" t="s">
        <v>358</v>
      </c>
      <c r="B2353" s="192" t="s">
        <v>260</v>
      </c>
      <c r="C2353" s="192" t="s">
        <v>261</v>
      </c>
      <c r="D2353" s="39" t="s">
        <v>351</v>
      </c>
      <c r="E2353" s="192">
        <v>160</v>
      </c>
      <c r="F2353" s="193">
        <v>38.75</v>
      </c>
      <c r="G2353" s="109"/>
      <c r="H2353" s="107"/>
    </row>
    <row r="2354" spans="1:8" ht="15.75">
      <c r="A2354" s="59" t="s">
        <v>358</v>
      </c>
      <c r="B2354" s="192" t="s">
        <v>260</v>
      </c>
      <c r="C2354" s="192" t="s">
        <v>261</v>
      </c>
      <c r="D2354" s="39" t="s">
        <v>320</v>
      </c>
      <c r="E2354" s="192">
        <v>400</v>
      </c>
      <c r="F2354" s="193">
        <v>251.77777777777777</v>
      </c>
      <c r="G2354" s="109"/>
      <c r="H2354" s="107"/>
    </row>
    <row r="2355" spans="1:8" ht="15.75">
      <c r="A2355" s="59" t="s">
        <v>358</v>
      </c>
      <c r="B2355" s="192" t="s">
        <v>260</v>
      </c>
      <c r="C2355" s="192" t="s">
        <v>261</v>
      </c>
      <c r="D2355" s="39" t="s">
        <v>321</v>
      </c>
      <c r="E2355" s="192">
        <v>400</v>
      </c>
      <c r="F2355" s="193">
        <v>144</v>
      </c>
      <c r="G2355" s="109"/>
      <c r="H2355" s="107"/>
    </row>
    <row r="2356" spans="1:8" ht="15.75">
      <c r="A2356" s="59" t="s">
        <v>357</v>
      </c>
      <c r="B2356" s="192" t="s">
        <v>260</v>
      </c>
      <c r="C2356" s="192" t="s">
        <v>261</v>
      </c>
      <c r="D2356" s="39" t="s">
        <v>276</v>
      </c>
      <c r="E2356" s="192">
        <v>160</v>
      </c>
      <c r="F2356" s="193">
        <v>62.444444444444457</v>
      </c>
      <c r="G2356" s="109"/>
      <c r="H2356" s="107"/>
    </row>
    <row r="2357" spans="1:8" ht="15.75">
      <c r="A2357" s="59" t="s">
        <v>357</v>
      </c>
      <c r="B2357" s="192" t="s">
        <v>260</v>
      </c>
      <c r="C2357" s="192" t="s">
        <v>261</v>
      </c>
      <c r="D2357" s="39" t="s">
        <v>299</v>
      </c>
      <c r="E2357" s="192">
        <v>100</v>
      </c>
      <c r="F2357" s="193">
        <v>94.336111111111109</v>
      </c>
      <c r="G2357" s="109"/>
      <c r="H2357" s="107"/>
    </row>
    <row r="2358" spans="1:8" ht="15.75">
      <c r="A2358" s="59" t="s">
        <v>358</v>
      </c>
      <c r="B2358" s="192" t="s">
        <v>260</v>
      </c>
      <c r="C2358" s="192" t="s">
        <v>261</v>
      </c>
      <c r="D2358" s="39" t="s">
        <v>300</v>
      </c>
      <c r="E2358" s="192">
        <v>160</v>
      </c>
      <c r="F2358" s="193">
        <v>129.66666666666666</v>
      </c>
      <c r="G2358" s="109"/>
      <c r="H2358" s="107"/>
    </row>
    <row r="2359" spans="1:8" ht="15.75">
      <c r="A2359" s="59" t="s">
        <v>357</v>
      </c>
      <c r="B2359" s="192" t="s">
        <v>260</v>
      </c>
      <c r="C2359" s="192" t="s">
        <v>261</v>
      </c>
      <c r="D2359" s="39" t="s">
        <v>359</v>
      </c>
      <c r="E2359" s="192">
        <v>100</v>
      </c>
      <c r="F2359" s="193">
        <v>36.611111111111114</v>
      </c>
      <c r="G2359" s="109"/>
      <c r="H2359" s="107"/>
    </row>
    <row r="2360" spans="1:8" ht="15.75">
      <c r="A2360" s="59" t="s">
        <v>358</v>
      </c>
      <c r="B2360" s="192" t="s">
        <v>260</v>
      </c>
      <c r="C2360" s="192" t="s">
        <v>261</v>
      </c>
      <c r="D2360" s="39" t="s">
        <v>447</v>
      </c>
      <c r="E2360" s="192">
        <v>400</v>
      </c>
      <c r="F2360" s="193">
        <v>314.77777777777777</v>
      </c>
      <c r="G2360" s="109"/>
      <c r="H2360" s="107"/>
    </row>
    <row r="2361" spans="1:8" ht="15.75">
      <c r="A2361" s="59" t="s">
        <v>355</v>
      </c>
      <c r="B2361" s="192" t="s">
        <v>260</v>
      </c>
      <c r="C2361" s="192" t="s">
        <v>261</v>
      </c>
      <c r="D2361" s="39" t="s">
        <v>279</v>
      </c>
      <c r="E2361" s="192">
        <v>400</v>
      </c>
      <c r="F2361" s="193">
        <v>372.66666666666669</v>
      </c>
      <c r="G2361" s="109"/>
      <c r="H2361" s="107"/>
    </row>
    <row r="2362" spans="1:8" ht="15.75">
      <c r="A2362" s="59" t="s">
        <v>355</v>
      </c>
      <c r="B2362" s="192" t="s">
        <v>260</v>
      </c>
      <c r="C2362" s="192" t="s">
        <v>261</v>
      </c>
      <c r="D2362" s="39" t="s">
        <v>310</v>
      </c>
      <c r="E2362" s="192">
        <v>250</v>
      </c>
      <c r="F2362" s="193">
        <v>195.77777777777777</v>
      </c>
      <c r="G2362" s="109"/>
      <c r="H2362" s="107"/>
    </row>
    <row r="2363" spans="1:8" ht="15.75">
      <c r="A2363" s="59" t="s">
        <v>355</v>
      </c>
      <c r="B2363" s="192" t="s">
        <v>260</v>
      </c>
      <c r="C2363" s="192" t="s">
        <v>261</v>
      </c>
      <c r="D2363" s="39" t="s">
        <v>346</v>
      </c>
      <c r="E2363" s="192">
        <v>160</v>
      </c>
      <c r="F2363" s="193">
        <v>100.88888888888889</v>
      </c>
      <c r="G2363" s="109"/>
      <c r="H2363" s="107"/>
    </row>
    <row r="2364" spans="1:8" ht="15.75">
      <c r="A2364" s="59" t="s">
        <v>355</v>
      </c>
      <c r="B2364" s="192" t="s">
        <v>260</v>
      </c>
      <c r="C2364" s="192" t="s">
        <v>261</v>
      </c>
      <c r="D2364" s="39" t="s">
        <v>280</v>
      </c>
      <c r="E2364" s="192">
        <v>250</v>
      </c>
      <c r="F2364" s="193">
        <v>179.5</v>
      </c>
      <c r="G2364" s="109"/>
      <c r="H2364" s="107"/>
    </row>
    <row r="2365" spans="1:8" ht="15.75">
      <c r="A2365" s="59" t="s">
        <v>355</v>
      </c>
      <c r="B2365" s="192" t="s">
        <v>260</v>
      </c>
      <c r="C2365" s="192" t="s">
        <v>261</v>
      </c>
      <c r="D2365" s="39" t="s">
        <v>281</v>
      </c>
      <c r="E2365" s="192">
        <v>160</v>
      </c>
      <c r="F2365" s="193">
        <v>127.66666666666666</v>
      </c>
      <c r="G2365" s="109"/>
      <c r="H2365" s="107"/>
    </row>
    <row r="2366" spans="1:8" ht="15.75">
      <c r="A2366" s="59" t="s">
        <v>355</v>
      </c>
      <c r="B2366" s="192" t="s">
        <v>260</v>
      </c>
      <c r="C2366" s="192" t="s">
        <v>261</v>
      </c>
      <c r="D2366" s="39" t="s">
        <v>267</v>
      </c>
      <c r="E2366" s="192">
        <v>100</v>
      </c>
      <c r="F2366" s="193">
        <v>123.11111111111111</v>
      </c>
      <c r="G2366" s="109"/>
      <c r="H2366" s="107"/>
    </row>
    <row r="2367" spans="1:8" ht="15.75">
      <c r="A2367" s="59" t="s">
        <v>355</v>
      </c>
      <c r="B2367" s="192" t="s">
        <v>260</v>
      </c>
      <c r="C2367" s="192" t="s">
        <v>261</v>
      </c>
      <c r="D2367" s="39" t="s">
        <v>302</v>
      </c>
      <c r="E2367" s="192">
        <v>250</v>
      </c>
      <c r="F2367" s="193">
        <v>154.66666666666669</v>
      </c>
      <c r="G2367" s="109"/>
      <c r="H2367" s="107"/>
    </row>
    <row r="2368" spans="1:8" ht="15.75">
      <c r="A2368" s="59" t="s">
        <v>355</v>
      </c>
      <c r="B2368" s="192" t="s">
        <v>260</v>
      </c>
      <c r="C2368" s="192" t="s">
        <v>261</v>
      </c>
      <c r="D2368" s="39" t="s">
        <v>322</v>
      </c>
      <c r="E2368" s="192">
        <v>100</v>
      </c>
      <c r="F2368" s="193">
        <v>77.416666666666671</v>
      </c>
      <c r="G2368" s="109"/>
      <c r="H2368" s="107"/>
    </row>
    <row r="2369" spans="1:8" ht="15.75">
      <c r="A2369" s="59" t="s">
        <v>355</v>
      </c>
      <c r="B2369" s="192" t="s">
        <v>260</v>
      </c>
      <c r="C2369" s="192" t="s">
        <v>261</v>
      </c>
      <c r="D2369" s="39" t="s">
        <v>360</v>
      </c>
      <c r="E2369" s="192">
        <v>100</v>
      </c>
      <c r="F2369" s="193">
        <v>87.222222222222214</v>
      </c>
      <c r="G2369" s="109"/>
      <c r="H2369" s="107"/>
    </row>
    <row r="2370" spans="1:8" ht="15.75">
      <c r="A2370" s="59" t="s">
        <v>355</v>
      </c>
      <c r="B2370" s="192" t="s">
        <v>260</v>
      </c>
      <c r="C2370" s="192" t="s">
        <v>261</v>
      </c>
      <c r="D2370" s="39" t="s">
        <v>277</v>
      </c>
      <c r="E2370" s="192">
        <v>100</v>
      </c>
      <c r="F2370" s="193">
        <v>55.611111111111114</v>
      </c>
      <c r="G2370" s="109"/>
      <c r="H2370" s="107"/>
    </row>
    <row r="2371" spans="1:8" ht="21.75" customHeight="1">
      <c r="A2371" s="59" t="s">
        <v>361</v>
      </c>
      <c r="B2371" s="192" t="s">
        <v>260</v>
      </c>
      <c r="C2371" s="192" t="s">
        <v>261</v>
      </c>
      <c r="D2371" s="39" t="s">
        <v>287</v>
      </c>
      <c r="E2371" s="192">
        <v>100</v>
      </c>
      <c r="F2371" s="193">
        <v>54.916666666666664</v>
      </c>
      <c r="G2371" s="109" t="s">
        <v>959</v>
      </c>
      <c r="H2371" s="107"/>
    </row>
    <row r="2372" spans="1:8" ht="15.75">
      <c r="A2372" s="59" t="s">
        <v>361</v>
      </c>
      <c r="B2372" s="192" t="s">
        <v>260</v>
      </c>
      <c r="C2372" s="192" t="s">
        <v>261</v>
      </c>
      <c r="D2372" s="39" t="s">
        <v>306</v>
      </c>
      <c r="E2372" s="192">
        <v>250</v>
      </c>
      <c r="F2372" s="193">
        <v>250</v>
      </c>
      <c r="G2372" s="109"/>
      <c r="H2372" s="107"/>
    </row>
    <row r="2373" spans="1:8" ht="21" customHeight="1">
      <c r="A2373" s="59" t="s">
        <v>355</v>
      </c>
      <c r="B2373" s="192" t="s">
        <v>260</v>
      </c>
      <c r="C2373" s="192" t="s">
        <v>261</v>
      </c>
      <c r="D2373" s="39" t="s">
        <v>264</v>
      </c>
      <c r="E2373" s="192">
        <v>250</v>
      </c>
      <c r="F2373" s="193">
        <v>242.33333333333334</v>
      </c>
      <c r="G2373" s="109" t="s">
        <v>960</v>
      </c>
      <c r="H2373" s="107"/>
    </row>
    <row r="2374" spans="1:8" ht="15.75">
      <c r="A2374" s="59" t="s">
        <v>361</v>
      </c>
      <c r="B2374" s="192" t="s">
        <v>260</v>
      </c>
      <c r="C2374" s="192" t="s">
        <v>261</v>
      </c>
      <c r="D2374" s="39" t="s">
        <v>274</v>
      </c>
      <c r="E2374" s="192">
        <v>100</v>
      </c>
      <c r="F2374" s="193">
        <v>99.833333333333329</v>
      </c>
      <c r="G2374" s="109">
        <v>66840</v>
      </c>
      <c r="H2374" s="107"/>
    </row>
    <row r="2375" spans="1:8" ht="15.75">
      <c r="A2375" s="59" t="s">
        <v>361</v>
      </c>
      <c r="B2375" s="192" t="s">
        <v>260</v>
      </c>
      <c r="C2375" s="192" t="s">
        <v>261</v>
      </c>
      <c r="D2375" s="39" t="s">
        <v>318</v>
      </c>
      <c r="E2375" s="192">
        <v>160</v>
      </c>
      <c r="F2375" s="193">
        <v>25.944444444444429</v>
      </c>
      <c r="G2375" s="109"/>
      <c r="H2375" s="107"/>
    </row>
    <row r="2376" spans="1:8" ht="15.75">
      <c r="A2376" s="59" t="s">
        <v>355</v>
      </c>
      <c r="B2376" s="192" t="s">
        <v>260</v>
      </c>
      <c r="C2376" s="192" t="s">
        <v>261</v>
      </c>
      <c r="D2376" s="39" t="s">
        <v>295</v>
      </c>
      <c r="E2376" s="192">
        <v>160</v>
      </c>
      <c r="F2376" s="193">
        <v>143.58333333333334</v>
      </c>
      <c r="G2376" s="109"/>
      <c r="H2376" s="107"/>
    </row>
    <row r="2377" spans="1:8" ht="15.75">
      <c r="A2377" s="59" t="s">
        <v>361</v>
      </c>
      <c r="B2377" s="192" t="s">
        <v>260</v>
      </c>
      <c r="C2377" s="192" t="s">
        <v>261</v>
      </c>
      <c r="D2377" s="39" t="s">
        <v>323</v>
      </c>
      <c r="E2377" s="192">
        <v>160</v>
      </c>
      <c r="F2377" s="193">
        <v>141.88888888888889</v>
      </c>
      <c r="G2377" s="109"/>
      <c r="H2377" s="107"/>
    </row>
    <row r="2378" spans="1:8" ht="15.75">
      <c r="A2378" s="59" t="s">
        <v>361</v>
      </c>
      <c r="B2378" s="192" t="s">
        <v>260</v>
      </c>
      <c r="C2378" s="192" t="s">
        <v>261</v>
      </c>
      <c r="D2378" s="39" t="s">
        <v>353</v>
      </c>
      <c r="E2378" s="192">
        <v>100</v>
      </c>
      <c r="F2378" s="193">
        <v>59.222222222222221</v>
      </c>
      <c r="G2378" s="109"/>
      <c r="H2378" s="107"/>
    </row>
    <row r="2379" spans="1:8" ht="15.75">
      <c r="A2379" s="59" t="s">
        <v>361</v>
      </c>
      <c r="B2379" s="192" t="s">
        <v>260</v>
      </c>
      <c r="C2379" s="192" t="s">
        <v>261</v>
      </c>
      <c r="D2379" s="39" t="s">
        <v>272</v>
      </c>
      <c r="E2379" s="192">
        <v>160</v>
      </c>
      <c r="F2379" s="193">
        <v>140.38888888888889</v>
      </c>
      <c r="G2379" s="109"/>
      <c r="H2379" s="107"/>
    </row>
    <row r="2380" spans="1:8" ht="15.75">
      <c r="A2380" s="118" t="s">
        <v>362</v>
      </c>
      <c r="B2380" s="192" t="s">
        <v>260</v>
      </c>
      <c r="C2380" s="94" t="s">
        <v>261</v>
      </c>
      <c r="D2380" s="97" t="s">
        <v>345</v>
      </c>
      <c r="E2380" s="94">
        <v>250</v>
      </c>
      <c r="F2380" s="193">
        <v>201.77777777777777</v>
      </c>
      <c r="G2380" s="109"/>
      <c r="H2380" s="107"/>
    </row>
    <row r="2381" spans="1:8" ht="15.75">
      <c r="A2381" s="59" t="s">
        <v>362</v>
      </c>
      <c r="B2381" s="192" t="s">
        <v>260</v>
      </c>
      <c r="C2381" s="192" t="s">
        <v>261</v>
      </c>
      <c r="D2381" s="39" t="s">
        <v>309</v>
      </c>
      <c r="E2381" s="192">
        <v>250</v>
      </c>
      <c r="F2381" s="193">
        <v>178.66666666666669</v>
      </c>
      <c r="G2381" s="109"/>
      <c r="H2381" s="107"/>
    </row>
    <row r="2382" spans="1:8" ht="15.75">
      <c r="A2382" s="59" t="s">
        <v>362</v>
      </c>
      <c r="B2382" s="192" t="s">
        <v>260</v>
      </c>
      <c r="C2382" s="192" t="s">
        <v>261</v>
      </c>
      <c r="D2382" s="39" t="s">
        <v>333</v>
      </c>
      <c r="E2382" s="192">
        <v>100</v>
      </c>
      <c r="F2382" s="193">
        <v>64.222222222222229</v>
      </c>
      <c r="G2382" s="109"/>
      <c r="H2382" s="107"/>
    </row>
    <row r="2383" spans="1:8" ht="19.5" customHeight="1">
      <c r="A2383" s="59" t="s">
        <v>362</v>
      </c>
      <c r="B2383" s="192" t="s">
        <v>260</v>
      </c>
      <c r="C2383" s="192" t="s">
        <v>261</v>
      </c>
      <c r="D2383" s="39" t="s">
        <v>363</v>
      </c>
      <c r="E2383" s="192">
        <v>100</v>
      </c>
      <c r="F2383" s="193">
        <v>48.888888888888879</v>
      </c>
      <c r="G2383" s="109" t="s">
        <v>961</v>
      </c>
      <c r="H2383" s="107"/>
    </row>
    <row r="2384" spans="1:8" ht="19.5" customHeight="1">
      <c r="A2384" s="59" t="s">
        <v>362</v>
      </c>
      <c r="B2384" s="192" t="s">
        <v>260</v>
      </c>
      <c r="C2384" s="192" t="s">
        <v>261</v>
      </c>
      <c r="D2384" s="39" t="s">
        <v>364</v>
      </c>
      <c r="E2384" s="192">
        <v>100</v>
      </c>
      <c r="F2384" s="193">
        <v>96.777777777777771</v>
      </c>
      <c r="G2384" s="109" t="s">
        <v>962</v>
      </c>
      <c r="H2384" s="107"/>
    </row>
    <row r="2385" spans="1:8" ht="15.75">
      <c r="A2385" s="59" t="s">
        <v>362</v>
      </c>
      <c r="B2385" s="192" t="s">
        <v>260</v>
      </c>
      <c r="C2385" s="192" t="s">
        <v>261</v>
      </c>
      <c r="D2385" s="39" t="s">
        <v>325</v>
      </c>
      <c r="E2385" s="192">
        <v>100</v>
      </c>
      <c r="F2385" s="193">
        <v>100</v>
      </c>
      <c r="G2385" s="109"/>
      <c r="H2385" s="107"/>
    </row>
    <row r="2386" spans="1:8" ht="15.75">
      <c r="A2386" s="59" t="s">
        <v>365</v>
      </c>
      <c r="B2386" s="192" t="s">
        <v>260</v>
      </c>
      <c r="C2386" s="192" t="s">
        <v>261</v>
      </c>
      <c r="D2386" s="39" t="s">
        <v>344</v>
      </c>
      <c r="E2386" s="192">
        <v>100</v>
      </c>
      <c r="F2386" s="193">
        <v>38.583333333333329</v>
      </c>
      <c r="G2386" s="109"/>
      <c r="H2386" s="107"/>
    </row>
    <row r="2387" spans="1:8" ht="15.75">
      <c r="A2387" s="59" t="s">
        <v>365</v>
      </c>
      <c r="B2387" s="192" t="s">
        <v>260</v>
      </c>
      <c r="C2387" s="192" t="s">
        <v>261</v>
      </c>
      <c r="D2387" s="39" t="s">
        <v>326</v>
      </c>
      <c r="E2387" s="192">
        <v>100</v>
      </c>
      <c r="F2387" s="193">
        <v>71.37777777777778</v>
      </c>
      <c r="G2387" s="109"/>
      <c r="H2387" s="107"/>
    </row>
    <row r="2388" spans="1:8" ht="18.75" customHeight="1">
      <c r="A2388" s="59" t="s">
        <v>362</v>
      </c>
      <c r="B2388" s="192" t="s">
        <v>260</v>
      </c>
      <c r="C2388" s="192" t="s">
        <v>261</v>
      </c>
      <c r="D2388" s="39" t="s">
        <v>339</v>
      </c>
      <c r="E2388" s="192">
        <v>400</v>
      </c>
      <c r="F2388" s="193">
        <v>356.88888888888891</v>
      </c>
      <c r="G2388" s="109" t="s">
        <v>960</v>
      </c>
      <c r="H2388" s="107"/>
    </row>
    <row r="2389" spans="1:8" ht="16.5" thickBot="1">
      <c r="A2389" s="119" t="s">
        <v>362</v>
      </c>
      <c r="B2389" s="192" t="s">
        <v>260</v>
      </c>
      <c r="C2389" s="95" t="s">
        <v>261</v>
      </c>
      <c r="D2389" s="96" t="s">
        <v>367</v>
      </c>
      <c r="E2389" s="95">
        <v>250</v>
      </c>
      <c r="F2389" s="193">
        <v>250</v>
      </c>
      <c r="G2389" s="109"/>
      <c r="H2389" s="107"/>
    </row>
    <row r="2390" spans="1:8" ht="15.75">
      <c r="A2390" s="118" t="s">
        <v>368</v>
      </c>
      <c r="B2390" s="192" t="s">
        <v>260</v>
      </c>
      <c r="C2390" s="94" t="s">
        <v>261</v>
      </c>
      <c r="D2390" s="97" t="s">
        <v>287</v>
      </c>
      <c r="E2390" s="94">
        <v>100</v>
      </c>
      <c r="F2390" s="193">
        <v>43.666666666666664</v>
      </c>
      <c r="G2390" s="109"/>
      <c r="H2390" s="107"/>
    </row>
    <row r="2391" spans="1:8" ht="15.75">
      <c r="A2391" s="59" t="s">
        <v>369</v>
      </c>
      <c r="B2391" s="192" t="s">
        <v>260</v>
      </c>
      <c r="C2391" s="192" t="s">
        <v>261</v>
      </c>
      <c r="D2391" s="39" t="s">
        <v>345</v>
      </c>
      <c r="E2391" s="192">
        <v>160</v>
      </c>
      <c r="F2391" s="193">
        <v>159.47222222222223</v>
      </c>
      <c r="G2391" s="109"/>
      <c r="H2391" s="107"/>
    </row>
    <row r="2392" spans="1:8" ht="15.75">
      <c r="A2392" s="59" t="s">
        <v>370</v>
      </c>
      <c r="B2392" s="192" t="s">
        <v>260</v>
      </c>
      <c r="C2392" s="192" t="s">
        <v>261</v>
      </c>
      <c r="D2392" s="39" t="s">
        <v>309</v>
      </c>
      <c r="E2392" s="192">
        <v>160</v>
      </c>
      <c r="F2392" s="193">
        <v>152.11111111111111</v>
      </c>
      <c r="G2392" s="109"/>
      <c r="H2392" s="107"/>
    </row>
    <row r="2393" spans="1:8" ht="15.75">
      <c r="A2393" s="59" t="s">
        <v>370</v>
      </c>
      <c r="B2393" s="192" t="s">
        <v>260</v>
      </c>
      <c r="C2393" s="192" t="s">
        <v>261</v>
      </c>
      <c r="D2393" s="39" t="s">
        <v>279</v>
      </c>
      <c r="E2393" s="192">
        <v>160</v>
      </c>
      <c r="F2393" s="193">
        <v>150.75</v>
      </c>
      <c r="G2393" s="109"/>
      <c r="H2393" s="107"/>
    </row>
    <row r="2394" spans="1:8" ht="15.75">
      <c r="A2394" s="59" t="s">
        <v>369</v>
      </c>
      <c r="B2394" s="192" t="s">
        <v>260</v>
      </c>
      <c r="C2394" s="192" t="s">
        <v>261</v>
      </c>
      <c r="D2394" s="39" t="s">
        <v>280</v>
      </c>
      <c r="E2394" s="192">
        <v>160</v>
      </c>
      <c r="F2394" s="193">
        <v>144.05555555555554</v>
      </c>
      <c r="G2394" s="109"/>
      <c r="H2394" s="107"/>
    </row>
    <row r="2395" spans="1:8" ht="15.75">
      <c r="A2395" s="59" t="s">
        <v>369</v>
      </c>
      <c r="B2395" s="192" t="s">
        <v>260</v>
      </c>
      <c r="C2395" s="192" t="s">
        <v>261</v>
      </c>
      <c r="D2395" s="39" t="s">
        <v>288</v>
      </c>
      <c r="E2395" s="192">
        <v>100</v>
      </c>
      <c r="F2395" s="193">
        <v>97.833333333333329</v>
      </c>
      <c r="G2395" s="109"/>
      <c r="H2395" s="107"/>
    </row>
    <row r="2396" spans="1:8" ht="15.75">
      <c r="A2396" s="59" t="s">
        <v>370</v>
      </c>
      <c r="B2396" s="192" t="s">
        <v>260</v>
      </c>
      <c r="C2396" s="192" t="s">
        <v>261</v>
      </c>
      <c r="D2396" s="39" t="s">
        <v>371</v>
      </c>
      <c r="E2396" s="192">
        <v>250</v>
      </c>
      <c r="F2396" s="193">
        <v>241.66666666666666</v>
      </c>
      <c r="G2396" s="109"/>
      <c r="H2396" s="107"/>
    </row>
    <row r="2397" spans="1:8" ht="15.75">
      <c r="A2397" s="59" t="s">
        <v>368</v>
      </c>
      <c r="B2397" s="192" t="s">
        <v>260</v>
      </c>
      <c r="C2397" s="192" t="s">
        <v>261</v>
      </c>
      <c r="D2397" s="39" t="s">
        <v>311</v>
      </c>
      <c r="E2397" s="192">
        <v>250</v>
      </c>
      <c r="F2397" s="193">
        <v>194.33333333333334</v>
      </c>
      <c r="G2397" s="109"/>
      <c r="H2397" s="107"/>
    </row>
    <row r="2398" spans="1:8" ht="15.75">
      <c r="A2398" s="59" t="s">
        <v>368</v>
      </c>
      <c r="B2398" s="192" t="s">
        <v>260</v>
      </c>
      <c r="C2398" s="192" t="s">
        <v>261</v>
      </c>
      <c r="D2398" s="39" t="s">
        <v>331</v>
      </c>
      <c r="E2398" s="192">
        <v>160</v>
      </c>
      <c r="F2398" s="193">
        <v>113.22222222222221</v>
      </c>
      <c r="G2398" s="109"/>
      <c r="H2398" s="107"/>
    </row>
    <row r="2399" spans="1:8" ht="15.75">
      <c r="A2399" s="59" t="s">
        <v>368</v>
      </c>
      <c r="B2399" s="192" t="s">
        <v>260</v>
      </c>
      <c r="C2399" s="192" t="s">
        <v>261</v>
      </c>
      <c r="D2399" s="39" t="s">
        <v>350</v>
      </c>
      <c r="E2399" s="192">
        <v>160</v>
      </c>
      <c r="F2399" s="193">
        <v>149.16666666666666</v>
      </c>
      <c r="G2399" s="109"/>
      <c r="H2399" s="107"/>
    </row>
    <row r="2400" spans="1:8" ht="15.75">
      <c r="A2400" s="59" t="s">
        <v>368</v>
      </c>
      <c r="B2400" s="192" t="s">
        <v>260</v>
      </c>
      <c r="C2400" s="192" t="s">
        <v>261</v>
      </c>
      <c r="D2400" s="39" t="s">
        <v>313</v>
      </c>
      <c r="E2400" s="192">
        <v>250</v>
      </c>
      <c r="F2400" s="193">
        <v>114.33333333333334</v>
      </c>
      <c r="G2400" s="109"/>
      <c r="H2400" s="107"/>
    </row>
    <row r="2401" spans="1:8" ht="15.75">
      <c r="A2401" s="59" t="s">
        <v>368</v>
      </c>
      <c r="B2401" s="192" t="s">
        <v>260</v>
      </c>
      <c r="C2401" s="192" t="s">
        <v>261</v>
      </c>
      <c r="D2401" s="39" t="s">
        <v>316</v>
      </c>
      <c r="E2401" s="192">
        <v>100</v>
      </c>
      <c r="F2401" s="193">
        <v>54.944444444444443</v>
      </c>
      <c r="G2401" s="109"/>
      <c r="H2401" s="107"/>
    </row>
    <row r="2402" spans="1:8" ht="15.75">
      <c r="A2402" s="59" t="s">
        <v>368</v>
      </c>
      <c r="B2402" s="192" t="s">
        <v>260</v>
      </c>
      <c r="C2402" s="192" t="s">
        <v>261</v>
      </c>
      <c r="D2402" s="39" t="s">
        <v>267</v>
      </c>
      <c r="E2402" s="192">
        <v>250</v>
      </c>
      <c r="F2402" s="193">
        <v>218.83333333333334</v>
      </c>
      <c r="G2402" s="109"/>
      <c r="H2402" s="107"/>
    </row>
    <row r="2403" spans="1:8" ht="15.75">
      <c r="A2403" s="59" t="s">
        <v>368</v>
      </c>
      <c r="B2403" s="192" t="s">
        <v>260</v>
      </c>
      <c r="C2403" s="192" t="s">
        <v>261</v>
      </c>
      <c r="D2403" s="39" t="s">
        <v>284</v>
      </c>
      <c r="E2403" s="192">
        <v>160</v>
      </c>
      <c r="F2403" s="193">
        <v>142.77777777777777</v>
      </c>
      <c r="G2403" s="109"/>
      <c r="H2403" s="107"/>
    </row>
    <row r="2404" spans="1:8" ht="15.75">
      <c r="A2404" s="59" t="s">
        <v>368</v>
      </c>
      <c r="B2404" s="192" t="s">
        <v>260</v>
      </c>
      <c r="C2404" s="192" t="s">
        <v>261</v>
      </c>
      <c r="D2404" s="39" t="s">
        <v>339</v>
      </c>
      <c r="E2404" s="192">
        <v>250</v>
      </c>
      <c r="F2404" s="193">
        <v>191.41666666666666</v>
      </c>
      <c r="G2404" s="109"/>
      <c r="H2404" s="107"/>
    </row>
    <row r="2405" spans="1:8" ht="15.75">
      <c r="A2405" s="59" t="s">
        <v>368</v>
      </c>
      <c r="B2405" s="192" t="s">
        <v>260</v>
      </c>
      <c r="C2405" s="192" t="s">
        <v>261</v>
      </c>
      <c r="D2405" s="39" t="s">
        <v>268</v>
      </c>
      <c r="E2405" s="192">
        <v>250</v>
      </c>
      <c r="F2405" s="193">
        <v>120.11111111111111</v>
      </c>
      <c r="G2405" s="109"/>
      <c r="H2405" s="107"/>
    </row>
    <row r="2406" spans="1:8" ht="15.75">
      <c r="A2406" s="59" t="s">
        <v>368</v>
      </c>
      <c r="B2406" s="192" t="s">
        <v>260</v>
      </c>
      <c r="C2406" s="192" t="s">
        <v>261</v>
      </c>
      <c r="D2406" s="39" t="s">
        <v>372</v>
      </c>
      <c r="E2406" s="192">
        <v>400</v>
      </c>
      <c r="F2406" s="193">
        <v>206.33333333333331</v>
      </c>
      <c r="G2406" s="109"/>
      <c r="H2406" s="107"/>
    </row>
    <row r="2407" spans="1:8" ht="16.5" thickBot="1">
      <c r="A2407" s="119" t="s">
        <v>368</v>
      </c>
      <c r="B2407" s="192" t="s">
        <v>260</v>
      </c>
      <c r="C2407" s="95" t="s">
        <v>261</v>
      </c>
      <c r="D2407" s="96" t="s">
        <v>367</v>
      </c>
      <c r="E2407" s="95">
        <v>160</v>
      </c>
      <c r="F2407" s="193">
        <v>122.83333333333334</v>
      </c>
      <c r="G2407" s="109"/>
      <c r="H2407" s="107"/>
    </row>
    <row r="2408" spans="1:8" ht="15.75">
      <c r="A2408" s="59" t="s">
        <v>373</v>
      </c>
      <c r="B2408" s="192" t="s">
        <v>260</v>
      </c>
      <c r="C2408" s="192" t="s">
        <v>261</v>
      </c>
      <c r="D2408" s="39" t="s">
        <v>306</v>
      </c>
      <c r="E2408" s="192">
        <v>100</v>
      </c>
      <c r="F2408" s="193">
        <v>92</v>
      </c>
      <c r="G2408" s="109"/>
      <c r="H2408" s="107"/>
    </row>
    <row r="2409" spans="1:8" ht="15.75">
      <c r="A2409" s="59" t="s">
        <v>373</v>
      </c>
      <c r="B2409" s="192" t="s">
        <v>260</v>
      </c>
      <c r="C2409" s="192" t="s">
        <v>261</v>
      </c>
      <c r="D2409" s="39" t="s">
        <v>325</v>
      </c>
      <c r="E2409" s="192">
        <v>100</v>
      </c>
      <c r="F2409" s="193">
        <v>75.722222222222229</v>
      </c>
      <c r="G2409" s="109"/>
      <c r="H2409" s="107"/>
    </row>
    <row r="2410" spans="1:8" ht="15.75">
      <c r="A2410" s="59" t="s">
        <v>373</v>
      </c>
      <c r="B2410" s="192" t="s">
        <v>260</v>
      </c>
      <c r="C2410" s="192" t="s">
        <v>261</v>
      </c>
      <c r="D2410" s="39" t="s">
        <v>150</v>
      </c>
      <c r="E2410" s="192">
        <v>160</v>
      </c>
      <c r="F2410" s="193">
        <v>87.888888888888886</v>
      </c>
      <c r="G2410" s="109"/>
      <c r="H2410" s="107"/>
    </row>
    <row r="2411" spans="1:8" ht="15.75">
      <c r="A2411" s="59" t="s">
        <v>373</v>
      </c>
      <c r="B2411" s="192" t="s">
        <v>260</v>
      </c>
      <c r="C2411" s="192" t="s">
        <v>261</v>
      </c>
      <c r="D2411" s="39" t="s">
        <v>345</v>
      </c>
      <c r="E2411" s="192">
        <v>160</v>
      </c>
      <c r="F2411" s="193">
        <v>114</v>
      </c>
      <c r="G2411" s="109"/>
      <c r="H2411" s="107"/>
    </row>
    <row r="2412" spans="1:8" ht="15.75">
      <c r="A2412" s="59" t="s">
        <v>373</v>
      </c>
      <c r="B2412" s="192" t="s">
        <v>260</v>
      </c>
      <c r="C2412" s="192" t="s">
        <v>261</v>
      </c>
      <c r="D2412" s="39" t="s">
        <v>290</v>
      </c>
      <c r="E2412" s="192">
        <v>100</v>
      </c>
      <c r="F2412" s="193">
        <v>76.833333333333343</v>
      </c>
      <c r="G2412" s="109"/>
      <c r="H2412" s="107"/>
    </row>
    <row r="2413" spans="1:8" ht="15.75">
      <c r="A2413" s="59" t="s">
        <v>373</v>
      </c>
      <c r="B2413" s="192" t="s">
        <v>260</v>
      </c>
      <c r="C2413" s="192" t="s">
        <v>261</v>
      </c>
      <c r="D2413" s="39" t="s">
        <v>282</v>
      </c>
      <c r="E2413" s="192">
        <v>160</v>
      </c>
      <c r="F2413" s="193">
        <v>157.66666666666666</v>
      </c>
      <c r="G2413" s="109"/>
      <c r="H2413" s="107"/>
    </row>
    <row r="2414" spans="1:8" ht="15.75">
      <c r="A2414" s="59" t="s">
        <v>373</v>
      </c>
      <c r="B2414" s="192" t="s">
        <v>260</v>
      </c>
      <c r="C2414" s="192" t="s">
        <v>261</v>
      </c>
      <c r="D2414" s="39" t="s">
        <v>332</v>
      </c>
      <c r="E2414" s="192">
        <v>250</v>
      </c>
      <c r="F2414" s="193">
        <v>195.66666666666669</v>
      </c>
      <c r="G2414" s="109"/>
      <c r="H2414" s="107"/>
    </row>
    <row r="2415" spans="1:8" ht="15.75">
      <c r="A2415" s="59" t="s">
        <v>373</v>
      </c>
      <c r="B2415" s="192" t="s">
        <v>260</v>
      </c>
      <c r="C2415" s="192" t="s">
        <v>261</v>
      </c>
      <c r="D2415" s="39" t="s">
        <v>333</v>
      </c>
      <c r="E2415" s="192">
        <v>250</v>
      </c>
      <c r="F2415" s="193">
        <v>209.16666666666666</v>
      </c>
      <c r="G2415" s="109"/>
      <c r="H2415" s="107"/>
    </row>
    <row r="2416" spans="1:8" ht="15.75">
      <c r="A2416" s="59" t="s">
        <v>373</v>
      </c>
      <c r="B2416" s="192" t="s">
        <v>260</v>
      </c>
      <c r="C2416" s="192" t="s">
        <v>261</v>
      </c>
      <c r="D2416" s="39" t="s">
        <v>314</v>
      </c>
      <c r="E2416" s="192">
        <v>250</v>
      </c>
      <c r="F2416" s="193">
        <v>211.77777777777777</v>
      </c>
      <c r="G2416" s="109"/>
      <c r="H2416" s="107"/>
    </row>
    <row r="2417" spans="1:8" ht="15.75">
      <c r="A2417" s="59" t="s">
        <v>373</v>
      </c>
      <c r="B2417" s="192" t="s">
        <v>260</v>
      </c>
      <c r="C2417" s="192" t="s">
        <v>261</v>
      </c>
      <c r="D2417" s="39" t="s">
        <v>347</v>
      </c>
      <c r="E2417" s="192">
        <v>100</v>
      </c>
      <c r="F2417" s="193">
        <v>92.222222222222214</v>
      </c>
      <c r="G2417" s="109"/>
      <c r="H2417" s="107"/>
    </row>
    <row r="2418" spans="1:8" ht="16.5" thickBot="1">
      <c r="A2418" s="119" t="s">
        <v>373</v>
      </c>
      <c r="B2418" s="192" t="s">
        <v>260</v>
      </c>
      <c r="C2418" s="95" t="s">
        <v>261</v>
      </c>
      <c r="D2418" s="96" t="s">
        <v>315</v>
      </c>
      <c r="E2418" s="95">
        <v>400</v>
      </c>
      <c r="F2418" s="193">
        <v>372.88888888888891</v>
      </c>
      <c r="G2418" s="109"/>
      <c r="H2418" s="107"/>
    </row>
    <row r="2419" spans="1:8" ht="15.75">
      <c r="A2419" s="118" t="s">
        <v>374</v>
      </c>
      <c r="B2419" s="192" t="s">
        <v>260</v>
      </c>
      <c r="C2419" s="94" t="s">
        <v>261</v>
      </c>
      <c r="D2419" s="97" t="s">
        <v>344</v>
      </c>
      <c r="E2419" s="94">
        <v>100</v>
      </c>
      <c r="F2419" s="193">
        <v>68.75</v>
      </c>
      <c r="G2419" s="109"/>
      <c r="H2419" s="107"/>
    </row>
    <row r="2420" spans="1:8" ht="15.75">
      <c r="A2420" s="59" t="s">
        <v>374</v>
      </c>
      <c r="B2420" s="192" t="s">
        <v>260</v>
      </c>
      <c r="C2420" s="192" t="s">
        <v>261</v>
      </c>
      <c r="D2420" s="39" t="s">
        <v>326</v>
      </c>
      <c r="E2420" s="192">
        <v>160</v>
      </c>
      <c r="F2420" s="193">
        <v>92</v>
      </c>
      <c r="G2420" s="109"/>
      <c r="H2420" s="107"/>
    </row>
    <row r="2421" spans="1:8" ht="15" customHeight="1">
      <c r="A2421" s="59" t="s">
        <v>375</v>
      </c>
      <c r="B2421" s="192" t="s">
        <v>260</v>
      </c>
      <c r="C2421" s="192" t="s">
        <v>261</v>
      </c>
      <c r="D2421" s="39" t="s">
        <v>345</v>
      </c>
      <c r="E2421" s="192">
        <v>250</v>
      </c>
      <c r="F2421" s="193">
        <v>136.55555555555554</v>
      </c>
      <c r="G2421" s="109" t="s">
        <v>958</v>
      </c>
      <c r="H2421" s="107"/>
    </row>
    <row r="2422" spans="1:8" ht="15.75">
      <c r="A2422" s="59" t="s">
        <v>376</v>
      </c>
      <c r="B2422" s="192" t="s">
        <v>260</v>
      </c>
      <c r="C2422" s="192" t="s">
        <v>261</v>
      </c>
      <c r="D2422" s="39" t="s">
        <v>262</v>
      </c>
      <c r="E2422" s="192">
        <v>100</v>
      </c>
      <c r="F2422" s="193">
        <v>100</v>
      </c>
      <c r="G2422" s="109"/>
      <c r="H2422" s="107"/>
    </row>
    <row r="2423" spans="1:8" ht="21.75" customHeight="1">
      <c r="A2423" s="59" t="s">
        <v>374</v>
      </c>
      <c r="B2423" s="192" t="s">
        <v>260</v>
      </c>
      <c r="C2423" s="192" t="s">
        <v>261</v>
      </c>
      <c r="D2423" s="39" t="s">
        <v>332</v>
      </c>
      <c r="E2423" s="192">
        <v>250</v>
      </c>
      <c r="F2423" s="193">
        <v>24</v>
      </c>
      <c r="G2423" s="109" t="s">
        <v>958</v>
      </c>
      <c r="H2423" s="107"/>
    </row>
    <row r="2424" spans="1:8" ht="15.75">
      <c r="A2424" s="59" t="s">
        <v>374</v>
      </c>
      <c r="B2424" s="192" t="s">
        <v>260</v>
      </c>
      <c r="C2424" s="192" t="s">
        <v>261</v>
      </c>
      <c r="D2424" s="39" t="s">
        <v>315</v>
      </c>
      <c r="E2424" s="192">
        <v>100</v>
      </c>
      <c r="F2424" s="193">
        <v>60</v>
      </c>
      <c r="G2424" s="109"/>
      <c r="H2424" s="107"/>
    </row>
    <row r="2425" spans="1:8" ht="15.75">
      <c r="A2425" s="59" t="s">
        <v>374</v>
      </c>
      <c r="B2425" s="192" t="s">
        <v>260</v>
      </c>
      <c r="C2425" s="192" t="s">
        <v>261</v>
      </c>
      <c r="D2425" s="39" t="s">
        <v>334</v>
      </c>
      <c r="E2425" s="192">
        <v>250</v>
      </c>
      <c r="F2425" s="193">
        <v>117.66666666666663</v>
      </c>
      <c r="G2425" s="109"/>
      <c r="H2425" s="107"/>
    </row>
    <row r="2426" spans="1:8" ht="15.75">
      <c r="A2426" s="59" t="s">
        <v>375</v>
      </c>
      <c r="B2426" s="192" t="s">
        <v>260</v>
      </c>
      <c r="C2426" s="192" t="s">
        <v>261</v>
      </c>
      <c r="D2426" s="39" t="s">
        <v>339</v>
      </c>
      <c r="E2426" s="192">
        <v>250</v>
      </c>
      <c r="F2426" s="193">
        <v>235.91666666666666</v>
      </c>
      <c r="G2426" s="109"/>
      <c r="H2426" s="107"/>
    </row>
    <row r="2427" spans="1:8" ht="15.75">
      <c r="A2427" s="59" t="s">
        <v>377</v>
      </c>
      <c r="B2427" s="192" t="s">
        <v>260</v>
      </c>
      <c r="C2427" s="192" t="s">
        <v>261</v>
      </c>
      <c r="D2427" s="39" t="s">
        <v>274</v>
      </c>
      <c r="E2427" s="192">
        <v>400</v>
      </c>
      <c r="F2427" s="193">
        <v>270.93888888888887</v>
      </c>
      <c r="G2427" s="109"/>
      <c r="H2427" s="107"/>
    </row>
    <row r="2428" spans="1:8" ht="15.75">
      <c r="A2428" s="59" t="s">
        <v>377</v>
      </c>
      <c r="B2428" s="192" t="s">
        <v>260</v>
      </c>
      <c r="C2428" s="192" t="s">
        <v>261</v>
      </c>
      <c r="D2428" s="39" t="s">
        <v>287</v>
      </c>
      <c r="E2428" s="192">
        <v>250</v>
      </c>
      <c r="F2428" s="193">
        <v>238.91666666666666</v>
      </c>
      <c r="G2428" s="109"/>
      <c r="H2428" s="107"/>
    </row>
    <row r="2429" spans="1:8" ht="19.5" customHeight="1">
      <c r="A2429" s="59" t="s">
        <v>377</v>
      </c>
      <c r="B2429" s="192" t="s">
        <v>260</v>
      </c>
      <c r="C2429" s="192" t="s">
        <v>261</v>
      </c>
      <c r="D2429" s="39" t="s">
        <v>306</v>
      </c>
      <c r="E2429" s="192">
        <v>160</v>
      </c>
      <c r="F2429" s="193">
        <v>108.5</v>
      </c>
      <c r="G2429" s="109" t="s">
        <v>962</v>
      </c>
      <c r="H2429" s="107"/>
    </row>
    <row r="2430" spans="1:8" ht="15.75">
      <c r="A2430" s="59" t="s">
        <v>377</v>
      </c>
      <c r="B2430" s="192" t="s">
        <v>260</v>
      </c>
      <c r="C2430" s="192" t="s">
        <v>261</v>
      </c>
      <c r="D2430" s="39" t="s">
        <v>150</v>
      </c>
      <c r="E2430" s="192">
        <v>250</v>
      </c>
      <c r="F2430" s="193">
        <v>249.83333333333334</v>
      </c>
      <c r="G2430" s="109"/>
      <c r="H2430" s="107"/>
    </row>
    <row r="2431" spans="1:8" ht="15.75">
      <c r="A2431" s="59" t="s">
        <v>377</v>
      </c>
      <c r="B2431" s="192" t="s">
        <v>260</v>
      </c>
      <c r="C2431" s="192" t="s">
        <v>261</v>
      </c>
      <c r="D2431" s="39" t="s">
        <v>327</v>
      </c>
      <c r="E2431" s="192">
        <v>100</v>
      </c>
      <c r="F2431" s="193">
        <v>65.083333333333329</v>
      </c>
      <c r="G2431" s="109"/>
      <c r="H2431" s="107"/>
    </row>
    <row r="2432" spans="1:8" ht="15.75">
      <c r="A2432" s="59" t="s">
        <v>377</v>
      </c>
      <c r="B2432" s="192" t="s">
        <v>260</v>
      </c>
      <c r="C2432" s="192" t="s">
        <v>261</v>
      </c>
      <c r="D2432" s="39" t="s">
        <v>279</v>
      </c>
      <c r="E2432" s="192">
        <v>630</v>
      </c>
      <c r="F2432" s="193">
        <v>559.33333333333337</v>
      </c>
      <c r="G2432" s="109"/>
      <c r="H2432" s="107"/>
    </row>
    <row r="2433" spans="1:8" ht="15.75">
      <c r="A2433" s="59" t="s">
        <v>377</v>
      </c>
      <c r="B2433" s="192" t="s">
        <v>260</v>
      </c>
      <c r="C2433" s="192" t="s">
        <v>261</v>
      </c>
      <c r="D2433" s="39" t="s">
        <v>346</v>
      </c>
      <c r="E2433" s="192">
        <v>250</v>
      </c>
      <c r="F2433" s="193">
        <v>211.11111111111109</v>
      </c>
      <c r="G2433" s="109"/>
      <c r="H2433" s="107"/>
    </row>
    <row r="2434" spans="1:8" ht="15.75">
      <c r="A2434" s="59" t="s">
        <v>377</v>
      </c>
      <c r="B2434" s="192" t="s">
        <v>260</v>
      </c>
      <c r="C2434" s="192" t="s">
        <v>261</v>
      </c>
      <c r="D2434" s="39" t="s">
        <v>331</v>
      </c>
      <c r="E2434" s="192">
        <v>400</v>
      </c>
      <c r="F2434" s="193">
        <v>233.11111111111111</v>
      </c>
      <c r="G2434" s="109"/>
      <c r="H2434" s="107"/>
    </row>
    <row r="2435" spans="1:8" ht="15.75">
      <c r="A2435" s="59" t="s">
        <v>377</v>
      </c>
      <c r="B2435" s="192" t="s">
        <v>260</v>
      </c>
      <c r="C2435" s="192" t="s">
        <v>261</v>
      </c>
      <c r="D2435" s="39" t="s">
        <v>347</v>
      </c>
      <c r="E2435" s="192">
        <v>400</v>
      </c>
      <c r="F2435" s="193">
        <v>382.22222222222223</v>
      </c>
      <c r="G2435" s="109"/>
      <c r="H2435" s="107"/>
    </row>
    <row r="2436" spans="1:8" ht="15.75">
      <c r="A2436" s="59" t="s">
        <v>377</v>
      </c>
      <c r="B2436" s="192" t="s">
        <v>260</v>
      </c>
      <c r="C2436" s="192" t="s">
        <v>261</v>
      </c>
      <c r="D2436" s="39" t="s">
        <v>378</v>
      </c>
      <c r="E2436" s="192">
        <v>250</v>
      </c>
      <c r="F2436" s="193">
        <v>241.05555555555554</v>
      </c>
      <c r="G2436" s="109"/>
      <c r="H2436" s="107"/>
    </row>
    <row r="2437" spans="1:8" ht="15.75">
      <c r="A2437" s="59" t="s">
        <v>377</v>
      </c>
      <c r="B2437" s="192" t="s">
        <v>260</v>
      </c>
      <c r="C2437" s="192" t="s">
        <v>261</v>
      </c>
      <c r="D2437" s="39" t="s">
        <v>325</v>
      </c>
      <c r="E2437" s="192">
        <v>160</v>
      </c>
      <c r="F2437" s="193">
        <v>119.61111111111111</v>
      </c>
      <c r="G2437" s="109"/>
      <c r="H2437" s="107"/>
    </row>
    <row r="2438" spans="1:8" ht="15.75">
      <c r="A2438" s="59" t="s">
        <v>377</v>
      </c>
      <c r="B2438" s="192" t="s">
        <v>260</v>
      </c>
      <c r="C2438" s="192" t="s">
        <v>261</v>
      </c>
      <c r="D2438" s="39" t="s">
        <v>329</v>
      </c>
      <c r="E2438" s="192">
        <v>160</v>
      </c>
      <c r="F2438" s="193">
        <v>60.444444444444443</v>
      </c>
      <c r="G2438" s="109"/>
      <c r="H2438" s="107"/>
    </row>
    <row r="2439" spans="1:8" ht="15.75">
      <c r="A2439" s="59" t="s">
        <v>377</v>
      </c>
      <c r="B2439" s="192" t="s">
        <v>260</v>
      </c>
      <c r="C2439" s="192" t="s">
        <v>261</v>
      </c>
      <c r="D2439" s="39" t="s">
        <v>330</v>
      </c>
      <c r="E2439" s="192">
        <v>160</v>
      </c>
      <c r="F2439" s="193">
        <v>112.77777777777777</v>
      </c>
      <c r="G2439" s="109"/>
      <c r="H2439" s="107"/>
    </row>
    <row r="2440" spans="1:8" ht="15.75">
      <c r="A2440" s="59" t="s">
        <v>377</v>
      </c>
      <c r="B2440" s="192" t="s">
        <v>260</v>
      </c>
      <c r="C2440" s="192" t="s">
        <v>261</v>
      </c>
      <c r="D2440" s="39" t="s">
        <v>311</v>
      </c>
      <c r="E2440" s="192">
        <v>100</v>
      </c>
      <c r="F2440" s="193">
        <v>35.249999999999986</v>
      </c>
      <c r="G2440" s="109"/>
      <c r="H2440" s="107"/>
    </row>
    <row r="2441" spans="1:8" ht="15.75">
      <c r="A2441" s="59" t="s">
        <v>377</v>
      </c>
      <c r="B2441" s="192" t="s">
        <v>260</v>
      </c>
      <c r="C2441" s="192" t="s">
        <v>261</v>
      </c>
      <c r="D2441" s="39" t="s">
        <v>312</v>
      </c>
      <c r="E2441" s="192">
        <v>100</v>
      </c>
      <c r="F2441" s="193">
        <v>69.833333333333329</v>
      </c>
      <c r="G2441" s="109"/>
      <c r="H2441" s="107"/>
    </row>
    <row r="2442" spans="1:8" ht="15.75">
      <c r="A2442" s="59" t="s">
        <v>377</v>
      </c>
      <c r="B2442" s="192" t="s">
        <v>260</v>
      </c>
      <c r="C2442" s="192" t="s">
        <v>261</v>
      </c>
      <c r="D2442" s="39" t="s">
        <v>313</v>
      </c>
      <c r="E2442" s="192">
        <v>250</v>
      </c>
      <c r="F2442" s="193">
        <v>216.16666666666666</v>
      </c>
      <c r="G2442" s="109"/>
      <c r="H2442" s="107"/>
    </row>
    <row r="2443" spans="1:8" ht="15.75">
      <c r="A2443" s="59" t="s">
        <v>377</v>
      </c>
      <c r="B2443" s="192" t="s">
        <v>260</v>
      </c>
      <c r="C2443" s="192" t="s">
        <v>261</v>
      </c>
      <c r="D2443" s="39" t="s">
        <v>301</v>
      </c>
      <c r="E2443" s="192">
        <v>160</v>
      </c>
      <c r="F2443" s="193">
        <v>158.35833333333332</v>
      </c>
      <c r="G2443" s="109"/>
      <c r="H2443" s="107"/>
    </row>
    <row r="2444" spans="1:8" ht="15.75">
      <c r="A2444" s="59" t="s">
        <v>377</v>
      </c>
      <c r="B2444" s="192" t="s">
        <v>260</v>
      </c>
      <c r="C2444" s="192" t="s">
        <v>261</v>
      </c>
      <c r="D2444" s="39" t="s">
        <v>282</v>
      </c>
      <c r="E2444" s="192">
        <v>160</v>
      </c>
      <c r="F2444" s="193">
        <v>141.47222222222223</v>
      </c>
      <c r="G2444" s="109"/>
      <c r="H2444" s="107"/>
    </row>
    <row r="2445" spans="1:8" ht="15.75">
      <c r="A2445" s="59" t="s">
        <v>377</v>
      </c>
      <c r="B2445" s="192" t="s">
        <v>260</v>
      </c>
      <c r="C2445" s="192" t="s">
        <v>261</v>
      </c>
      <c r="D2445" s="39" t="s">
        <v>283</v>
      </c>
      <c r="E2445" s="192">
        <v>400</v>
      </c>
      <c r="F2445" s="193">
        <v>273.55555555555554</v>
      </c>
      <c r="G2445" s="109"/>
      <c r="H2445" s="107"/>
    </row>
    <row r="2446" spans="1:8" ht="15.75">
      <c r="A2446" s="59" t="s">
        <v>377</v>
      </c>
      <c r="B2446" s="192" t="s">
        <v>260</v>
      </c>
      <c r="C2446" s="192" t="s">
        <v>261</v>
      </c>
      <c r="D2446" s="39" t="s">
        <v>333</v>
      </c>
      <c r="E2446" s="192">
        <v>160</v>
      </c>
      <c r="F2446" s="193">
        <v>63.444444444444443</v>
      </c>
      <c r="G2446" s="109"/>
      <c r="H2446" s="107"/>
    </row>
    <row r="2447" spans="1:8" ht="15.75">
      <c r="A2447" s="59" t="s">
        <v>377</v>
      </c>
      <c r="B2447" s="192" t="s">
        <v>260</v>
      </c>
      <c r="C2447" s="192" t="s">
        <v>261</v>
      </c>
      <c r="D2447" s="39" t="s">
        <v>335</v>
      </c>
      <c r="E2447" s="192">
        <v>100</v>
      </c>
      <c r="F2447" s="193">
        <v>47.083333333333336</v>
      </c>
      <c r="G2447" s="109"/>
      <c r="H2447" s="107"/>
    </row>
    <row r="2448" spans="1:8" ht="21" customHeight="1">
      <c r="A2448" s="59" t="s">
        <v>377</v>
      </c>
      <c r="B2448" s="192" t="s">
        <v>260</v>
      </c>
      <c r="C2448" s="192" t="s">
        <v>261</v>
      </c>
      <c r="D2448" s="39" t="s">
        <v>379</v>
      </c>
      <c r="E2448" s="192">
        <v>400</v>
      </c>
      <c r="F2448" s="193">
        <v>251.11111111111111</v>
      </c>
      <c r="G2448" s="109" t="s">
        <v>958</v>
      </c>
      <c r="H2448" s="107"/>
    </row>
    <row r="2449" spans="1:8" ht="16.5" thickBot="1">
      <c r="A2449" s="119" t="s">
        <v>377</v>
      </c>
      <c r="B2449" s="192" t="s">
        <v>260</v>
      </c>
      <c r="C2449" s="95" t="s">
        <v>261</v>
      </c>
      <c r="D2449" s="96" t="s">
        <v>380</v>
      </c>
      <c r="E2449" s="95">
        <v>63</v>
      </c>
      <c r="F2449" s="193">
        <v>63</v>
      </c>
      <c r="G2449" s="109"/>
      <c r="H2449" s="107"/>
    </row>
    <row r="2450" spans="1:8" ht="15.75">
      <c r="A2450" s="118" t="s">
        <v>381</v>
      </c>
      <c r="B2450" s="192" t="s">
        <v>260</v>
      </c>
      <c r="C2450" s="94" t="s">
        <v>261</v>
      </c>
      <c r="D2450" s="97" t="s">
        <v>364</v>
      </c>
      <c r="E2450" s="94">
        <v>160</v>
      </c>
      <c r="F2450" s="193">
        <v>77.555555555555557</v>
      </c>
      <c r="G2450" s="109"/>
      <c r="H2450" s="107"/>
    </row>
    <row r="2451" spans="1:8" ht="15.75">
      <c r="A2451" s="59" t="s">
        <v>381</v>
      </c>
      <c r="B2451" s="192" t="s">
        <v>260</v>
      </c>
      <c r="C2451" s="192" t="s">
        <v>261</v>
      </c>
      <c r="D2451" s="39" t="s">
        <v>286</v>
      </c>
      <c r="E2451" s="192">
        <v>100</v>
      </c>
      <c r="F2451" s="193">
        <v>16.055555555555557</v>
      </c>
      <c r="G2451" s="109"/>
      <c r="H2451" s="107"/>
    </row>
    <row r="2452" spans="1:8" ht="15.75">
      <c r="A2452" s="59" t="s">
        <v>381</v>
      </c>
      <c r="B2452" s="192" t="s">
        <v>260</v>
      </c>
      <c r="C2452" s="192" t="s">
        <v>261</v>
      </c>
      <c r="D2452" s="39" t="s">
        <v>150</v>
      </c>
      <c r="E2452" s="192">
        <v>160</v>
      </c>
      <c r="F2452" s="193">
        <v>101.11111111111111</v>
      </c>
      <c r="G2452" s="109"/>
      <c r="H2452" s="107"/>
    </row>
    <row r="2453" spans="1:8" ht="15.75">
      <c r="A2453" s="59" t="s">
        <v>381</v>
      </c>
      <c r="B2453" s="192" t="s">
        <v>260</v>
      </c>
      <c r="C2453" s="192" t="s">
        <v>261</v>
      </c>
      <c r="D2453" s="39" t="s">
        <v>344</v>
      </c>
      <c r="E2453" s="192">
        <v>160</v>
      </c>
      <c r="F2453" s="193">
        <v>119.66666666666666</v>
      </c>
      <c r="G2453" s="109"/>
      <c r="H2453" s="107"/>
    </row>
    <row r="2454" spans="1:8" ht="15.75">
      <c r="A2454" s="59" t="s">
        <v>381</v>
      </c>
      <c r="B2454" s="192" t="s">
        <v>260</v>
      </c>
      <c r="C2454" s="192" t="s">
        <v>261</v>
      </c>
      <c r="D2454" s="39" t="s">
        <v>326</v>
      </c>
      <c r="E2454" s="192">
        <v>160</v>
      </c>
      <c r="F2454" s="193">
        <v>135</v>
      </c>
      <c r="G2454" s="109"/>
      <c r="H2454" s="107"/>
    </row>
    <row r="2455" spans="1:8" ht="15.75">
      <c r="A2455" s="59" t="s">
        <v>381</v>
      </c>
      <c r="B2455" s="192" t="s">
        <v>260</v>
      </c>
      <c r="C2455" s="192" t="s">
        <v>261</v>
      </c>
      <c r="D2455" s="39" t="s">
        <v>280</v>
      </c>
      <c r="E2455" s="192">
        <v>400</v>
      </c>
      <c r="F2455" s="193">
        <v>400</v>
      </c>
      <c r="G2455" s="109"/>
      <c r="H2455" s="107"/>
    </row>
    <row r="2456" spans="1:8" ht="15.75">
      <c r="A2456" s="59" t="s">
        <v>381</v>
      </c>
      <c r="B2456" s="192" t="s">
        <v>260</v>
      </c>
      <c r="C2456" s="192" t="s">
        <v>261</v>
      </c>
      <c r="D2456" s="39" t="s">
        <v>281</v>
      </c>
      <c r="E2456" s="192">
        <v>200</v>
      </c>
      <c r="F2456" s="193">
        <v>175.44444444444446</v>
      </c>
      <c r="G2456" s="109"/>
      <c r="H2456" s="107"/>
    </row>
    <row r="2457" spans="1:8" ht="15.75">
      <c r="A2457" s="59" t="s">
        <v>381</v>
      </c>
      <c r="B2457" s="192" t="s">
        <v>260</v>
      </c>
      <c r="C2457" s="192" t="s">
        <v>261</v>
      </c>
      <c r="D2457" s="39" t="s">
        <v>347</v>
      </c>
      <c r="E2457" s="192">
        <v>400</v>
      </c>
      <c r="F2457" s="193">
        <v>45.222222222222172</v>
      </c>
      <c r="G2457" s="109"/>
      <c r="H2457" s="107"/>
    </row>
    <row r="2458" spans="1:8" ht="15.75">
      <c r="A2458" s="59" t="s">
        <v>381</v>
      </c>
      <c r="B2458" s="192" t="s">
        <v>260</v>
      </c>
      <c r="C2458" s="192" t="s">
        <v>261</v>
      </c>
      <c r="D2458" s="39" t="s">
        <v>315</v>
      </c>
      <c r="E2458" s="192">
        <v>160</v>
      </c>
      <c r="F2458" s="193">
        <v>26.666666666666657</v>
      </c>
      <c r="G2458" s="109"/>
      <c r="H2458" s="107"/>
    </row>
    <row r="2459" spans="1:8" ht="15.75">
      <c r="A2459" s="59" t="s">
        <v>381</v>
      </c>
      <c r="B2459" s="192" t="s">
        <v>260</v>
      </c>
      <c r="C2459" s="192" t="s">
        <v>261</v>
      </c>
      <c r="D2459" s="39" t="s">
        <v>348</v>
      </c>
      <c r="E2459" s="192">
        <v>160</v>
      </c>
      <c r="F2459" s="193">
        <v>70.8888888888889</v>
      </c>
      <c r="G2459" s="109"/>
      <c r="H2459" s="107"/>
    </row>
    <row r="2460" spans="1:8" ht="15.75">
      <c r="A2460" s="59" t="s">
        <v>381</v>
      </c>
      <c r="B2460" s="192" t="s">
        <v>260</v>
      </c>
      <c r="C2460" s="192" t="s">
        <v>261</v>
      </c>
      <c r="D2460" s="39" t="s">
        <v>356</v>
      </c>
      <c r="E2460" s="192">
        <v>400</v>
      </c>
      <c r="F2460" s="193">
        <v>371</v>
      </c>
      <c r="G2460" s="109"/>
      <c r="H2460" s="107"/>
    </row>
    <row r="2461" spans="1:8" ht="18" customHeight="1">
      <c r="A2461" s="59" t="s">
        <v>381</v>
      </c>
      <c r="B2461" s="192" t="s">
        <v>260</v>
      </c>
      <c r="C2461" s="192" t="s">
        <v>261</v>
      </c>
      <c r="D2461" s="39" t="s">
        <v>293</v>
      </c>
      <c r="E2461" s="192">
        <v>630</v>
      </c>
      <c r="F2461" s="193">
        <v>575.11111111111109</v>
      </c>
      <c r="G2461" s="109" t="s">
        <v>962</v>
      </c>
      <c r="H2461" s="107"/>
    </row>
    <row r="2462" spans="1:8" ht="15.75">
      <c r="A2462" s="59" t="s">
        <v>381</v>
      </c>
      <c r="B2462" s="192" t="s">
        <v>260</v>
      </c>
      <c r="C2462" s="192" t="s">
        <v>261</v>
      </c>
      <c r="D2462" s="39" t="s">
        <v>287</v>
      </c>
      <c r="E2462" s="192">
        <v>160</v>
      </c>
      <c r="F2462" s="193">
        <v>160</v>
      </c>
      <c r="G2462" s="109"/>
      <c r="H2462" s="107"/>
    </row>
    <row r="2463" spans="1:8" ht="15.75">
      <c r="A2463" s="59" t="s">
        <v>381</v>
      </c>
      <c r="B2463" s="192" t="s">
        <v>260</v>
      </c>
      <c r="C2463" s="192" t="s">
        <v>261</v>
      </c>
      <c r="D2463" s="39" t="s">
        <v>306</v>
      </c>
      <c r="E2463" s="192">
        <v>160</v>
      </c>
      <c r="F2463" s="193">
        <v>155.16666666666666</v>
      </c>
      <c r="G2463" s="109"/>
      <c r="H2463" s="107"/>
    </row>
    <row r="2464" spans="1:8" ht="15.75">
      <c r="A2464" s="59" t="s">
        <v>381</v>
      </c>
      <c r="B2464" s="192" t="s">
        <v>260</v>
      </c>
      <c r="C2464" s="192" t="s">
        <v>261</v>
      </c>
      <c r="D2464" s="39" t="s">
        <v>329</v>
      </c>
      <c r="E2464" s="192">
        <v>250</v>
      </c>
      <c r="F2464" s="193">
        <v>238</v>
      </c>
      <c r="G2464" s="109"/>
      <c r="H2464" s="107"/>
    </row>
    <row r="2465" spans="1:8" ht="15.75">
      <c r="A2465" s="59" t="s">
        <v>381</v>
      </c>
      <c r="B2465" s="192" t="s">
        <v>260</v>
      </c>
      <c r="C2465" s="192" t="s">
        <v>261</v>
      </c>
      <c r="D2465" s="39" t="s">
        <v>330</v>
      </c>
      <c r="E2465" s="192">
        <v>250</v>
      </c>
      <c r="F2465" s="193">
        <v>183.33333333333331</v>
      </c>
      <c r="G2465" s="109"/>
      <c r="H2465" s="107"/>
    </row>
    <row r="2466" spans="1:8" ht="15.75">
      <c r="A2466" s="59" t="s">
        <v>381</v>
      </c>
      <c r="B2466" s="192" t="s">
        <v>260</v>
      </c>
      <c r="C2466" s="192" t="s">
        <v>261</v>
      </c>
      <c r="D2466" s="39" t="s">
        <v>274</v>
      </c>
      <c r="E2466" s="192">
        <v>100</v>
      </c>
      <c r="F2466" s="193">
        <v>77.777777777777771</v>
      </c>
      <c r="G2466" s="109"/>
      <c r="H2466" s="107"/>
    </row>
    <row r="2467" spans="1:8" ht="15.75">
      <c r="A2467" s="59" t="s">
        <v>381</v>
      </c>
      <c r="B2467" s="192" t="s">
        <v>260</v>
      </c>
      <c r="C2467" s="192" t="s">
        <v>261</v>
      </c>
      <c r="D2467" s="39" t="s">
        <v>383</v>
      </c>
      <c r="E2467" s="192">
        <v>400</v>
      </c>
      <c r="F2467" s="193">
        <v>330.16666666666663</v>
      </c>
      <c r="G2467" s="109"/>
      <c r="H2467" s="107"/>
    </row>
    <row r="2468" spans="1:8" ht="16.5" thickBot="1">
      <c r="A2468" s="119" t="s">
        <v>381</v>
      </c>
      <c r="B2468" s="192" t="s">
        <v>260</v>
      </c>
      <c r="C2468" s="95" t="s">
        <v>261</v>
      </c>
      <c r="D2468" s="96" t="s">
        <v>384</v>
      </c>
      <c r="E2468" s="95">
        <v>100</v>
      </c>
      <c r="F2468" s="193">
        <v>38.444444444444436</v>
      </c>
      <c r="G2468" s="109"/>
      <c r="H2468" s="107"/>
    </row>
    <row r="2469" spans="1:8" ht="15.75">
      <c r="A2469" s="59" t="s">
        <v>386</v>
      </c>
      <c r="B2469" s="192" t="s">
        <v>260</v>
      </c>
      <c r="C2469" s="192" t="s">
        <v>261</v>
      </c>
      <c r="D2469" s="39" t="s">
        <v>346</v>
      </c>
      <c r="E2469" s="192">
        <v>160</v>
      </c>
      <c r="F2469" s="193">
        <v>147</v>
      </c>
      <c r="G2469" s="109"/>
      <c r="H2469" s="107"/>
    </row>
    <row r="2470" spans="1:8" ht="15.75">
      <c r="A2470" s="59" t="s">
        <v>386</v>
      </c>
      <c r="B2470" s="192" t="s">
        <v>260</v>
      </c>
      <c r="C2470" s="192" t="s">
        <v>261</v>
      </c>
      <c r="D2470" s="39" t="s">
        <v>280</v>
      </c>
      <c r="E2470" s="192">
        <v>100</v>
      </c>
      <c r="F2470" s="193">
        <v>69.583333333333329</v>
      </c>
      <c r="G2470" s="109"/>
      <c r="H2470" s="107"/>
    </row>
    <row r="2471" spans="1:8" ht="15.75">
      <c r="A2471" s="59" t="s">
        <v>385</v>
      </c>
      <c r="B2471" s="192" t="s">
        <v>260</v>
      </c>
      <c r="C2471" s="192" t="s">
        <v>261</v>
      </c>
      <c r="D2471" s="39" t="s">
        <v>315</v>
      </c>
      <c r="E2471" s="192">
        <v>250</v>
      </c>
      <c r="F2471" s="193">
        <v>162.33333333333331</v>
      </c>
      <c r="G2471" s="109"/>
      <c r="H2471" s="107"/>
    </row>
    <row r="2472" spans="1:8" ht="15.75">
      <c r="A2472" s="59" t="s">
        <v>385</v>
      </c>
      <c r="B2472" s="192" t="s">
        <v>260</v>
      </c>
      <c r="C2472" s="192" t="s">
        <v>261</v>
      </c>
      <c r="D2472" s="39" t="s">
        <v>316</v>
      </c>
      <c r="E2472" s="192">
        <v>400</v>
      </c>
      <c r="F2472" s="193">
        <v>248.5</v>
      </c>
      <c r="G2472" s="109"/>
      <c r="H2472" s="107"/>
    </row>
    <row r="2473" spans="1:8" ht="15.75">
      <c r="A2473" s="59" t="s">
        <v>385</v>
      </c>
      <c r="B2473" s="192" t="s">
        <v>260</v>
      </c>
      <c r="C2473" s="192" t="s">
        <v>261</v>
      </c>
      <c r="D2473" s="39" t="s">
        <v>353</v>
      </c>
      <c r="E2473" s="192">
        <v>100</v>
      </c>
      <c r="F2473" s="193">
        <v>85.5</v>
      </c>
      <c r="G2473" s="109"/>
      <c r="H2473" s="107"/>
    </row>
    <row r="2474" spans="1:8" ht="15.75">
      <c r="A2474" s="59" t="s">
        <v>385</v>
      </c>
      <c r="B2474" s="192" t="s">
        <v>260</v>
      </c>
      <c r="C2474" s="192" t="s">
        <v>261</v>
      </c>
      <c r="D2474" s="39" t="s">
        <v>298</v>
      </c>
      <c r="E2474" s="192">
        <v>250</v>
      </c>
      <c r="F2474" s="193">
        <v>22.166666666666686</v>
      </c>
      <c r="G2474" s="109"/>
      <c r="H2474" s="107"/>
    </row>
    <row r="2475" spans="1:8" ht="15.75">
      <c r="A2475" s="59" t="s">
        <v>385</v>
      </c>
      <c r="B2475" s="192" t="s">
        <v>260</v>
      </c>
      <c r="C2475" s="192" t="s">
        <v>261</v>
      </c>
      <c r="D2475" s="39" t="s">
        <v>299</v>
      </c>
      <c r="E2475" s="192">
        <v>250</v>
      </c>
      <c r="F2475" s="193">
        <v>72.222222222222229</v>
      </c>
      <c r="G2475" s="109"/>
      <c r="H2475" s="107"/>
    </row>
    <row r="2476" spans="1:8" ht="15.75">
      <c r="A2476" s="59" t="s">
        <v>389</v>
      </c>
      <c r="B2476" s="192" t="s">
        <v>260</v>
      </c>
      <c r="C2476" s="192" t="s">
        <v>261</v>
      </c>
      <c r="D2476" s="39" t="s">
        <v>287</v>
      </c>
      <c r="E2476" s="192">
        <v>160</v>
      </c>
      <c r="F2476" s="193">
        <v>117.66666666666666</v>
      </c>
      <c r="G2476" s="109"/>
      <c r="H2476" s="107"/>
    </row>
    <row r="2477" spans="1:8" ht="15.75">
      <c r="A2477" s="59" t="s">
        <v>389</v>
      </c>
      <c r="B2477" s="192" t="s">
        <v>260</v>
      </c>
      <c r="C2477" s="192" t="s">
        <v>261</v>
      </c>
      <c r="D2477" s="39" t="s">
        <v>325</v>
      </c>
      <c r="E2477" s="192">
        <v>250</v>
      </c>
      <c r="F2477" s="193">
        <v>178</v>
      </c>
      <c r="G2477" s="109"/>
      <c r="H2477" s="107"/>
    </row>
    <row r="2478" spans="1:8" ht="15.75">
      <c r="A2478" s="59" t="s">
        <v>389</v>
      </c>
      <c r="B2478" s="192" t="s">
        <v>260</v>
      </c>
      <c r="C2478" s="192" t="s">
        <v>261</v>
      </c>
      <c r="D2478" s="39" t="s">
        <v>150</v>
      </c>
      <c r="E2478" s="192">
        <v>160</v>
      </c>
      <c r="F2478" s="193">
        <v>160</v>
      </c>
      <c r="G2478" s="109"/>
      <c r="H2478" s="107"/>
    </row>
    <row r="2479" spans="1:8" ht="15.75">
      <c r="A2479" s="59" t="s">
        <v>389</v>
      </c>
      <c r="B2479" s="192" t="s">
        <v>260</v>
      </c>
      <c r="C2479" s="192" t="s">
        <v>261</v>
      </c>
      <c r="D2479" s="39" t="s">
        <v>262</v>
      </c>
      <c r="E2479" s="192">
        <v>400</v>
      </c>
      <c r="F2479" s="193">
        <v>110.66666666666663</v>
      </c>
      <c r="G2479" s="109"/>
      <c r="H2479" s="107"/>
    </row>
    <row r="2480" spans="1:8" ht="15.75">
      <c r="A2480" s="59" t="s">
        <v>390</v>
      </c>
      <c r="B2480" s="192" t="s">
        <v>260</v>
      </c>
      <c r="C2480" s="192" t="s">
        <v>261</v>
      </c>
      <c r="D2480" s="39" t="s">
        <v>341</v>
      </c>
      <c r="E2480" s="192">
        <v>100</v>
      </c>
      <c r="F2480" s="193">
        <v>57.999999999999993</v>
      </c>
      <c r="G2480" s="109"/>
      <c r="H2480" s="107"/>
    </row>
    <row r="2481" spans="1:8" ht="15.75">
      <c r="A2481" s="59" t="s">
        <v>389</v>
      </c>
      <c r="B2481" s="192" t="s">
        <v>260</v>
      </c>
      <c r="C2481" s="192" t="s">
        <v>261</v>
      </c>
      <c r="D2481" s="39" t="s">
        <v>367</v>
      </c>
      <c r="E2481" s="192">
        <v>160</v>
      </c>
      <c r="F2481" s="193">
        <v>123.16666666666666</v>
      </c>
      <c r="G2481" s="109"/>
      <c r="H2481" s="107"/>
    </row>
    <row r="2482" spans="1:8" ht="15.75">
      <c r="A2482" s="59" t="s">
        <v>389</v>
      </c>
      <c r="B2482" s="192" t="s">
        <v>260</v>
      </c>
      <c r="C2482" s="192" t="s">
        <v>261</v>
      </c>
      <c r="D2482" s="39" t="s">
        <v>320</v>
      </c>
      <c r="E2482" s="192">
        <v>100</v>
      </c>
      <c r="F2482" s="193">
        <v>95.944444444444443</v>
      </c>
      <c r="G2482" s="109"/>
      <c r="H2482" s="107"/>
    </row>
    <row r="2483" spans="1:8" ht="15.75">
      <c r="A2483" s="59" t="s">
        <v>389</v>
      </c>
      <c r="B2483" s="192" t="s">
        <v>260</v>
      </c>
      <c r="C2483" s="192" t="s">
        <v>261</v>
      </c>
      <c r="D2483" s="39" t="s">
        <v>391</v>
      </c>
      <c r="E2483" s="192">
        <v>250</v>
      </c>
      <c r="F2483" s="193">
        <v>181.22222222222223</v>
      </c>
      <c r="G2483" s="109"/>
      <c r="H2483" s="107"/>
    </row>
    <row r="2484" spans="1:8" ht="15.75">
      <c r="A2484" s="59" t="s">
        <v>392</v>
      </c>
      <c r="B2484" s="192" t="s">
        <v>260</v>
      </c>
      <c r="C2484" s="192" t="s">
        <v>261</v>
      </c>
      <c r="D2484" s="39" t="s">
        <v>344</v>
      </c>
      <c r="E2484" s="192">
        <v>100</v>
      </c>
      <c r="F2484" s="193">
        <v>54.222222222222214</v>
      </c>
      <c r="G2484" s="109"/>
      <c r="H2484" s="107"/>
    </row>
    <row r="2485" spans="1:8" ht="15.75">
      <c r="A2485" s="59" t="s">
        <v>393</v>
      </c>
      <c r="B2485" s="192" t="s">
        <v>260</v>
      </c>
      <c r="C2485" s="192" t="s">
        <v>261</v>
      </c>
      <c r="D2485" s="39" t="s">
        <v>267</v>
      </c>
      <c r="E2485" s="192">
        <v>250</v>
      </c>
      <c r="F2485" s="193">
        <v>225.08333333333334</v>
      </c>
      <c r="G2485" s="109"/>
      <c r="H2485" s="107"/>
    </row>
    <row r="2486" spans="1:8" ht="15.75">
      <c r="A2486" s="59" t="s">
        <v>394</v>
      </c>
      <c r="B2486" s="192" t="s">
        <v>260</v>
      </c>
      <c r="C2486" s="192" t="s">
        <v>261</v>
      </c>
      <c r="D2486" s="39" t="s">
        <v>351</v>
      </c>
      <c r="E2486" s="192">
        <v>100</v>
      </c>
      <c r="F2486" s="193">
        <v>84.222222222222229</v>
      </c>
      <c r="G2486" s="109"/>
      <c r="H2486" s="107"/>
    </row>
    <row r="2487" spans="1:8" ht="15" customHeight="1">
      <c r="A2487" s="59" t="s">
        <v>392</v>
      </c>
      <c r="B2487" s="192" t="s">
        <v>260</v>
      </c>
      <c r="C2487" s="192" t="s">
        <v>261</v>
      </c>
      <c r="D2487" s="39" t="s">
        <v>312</v>
      </c>
      <c r="E2487" s="192">
        <v>250</v>
      </c>
      <c r="F2487" s="193">
        <v>243.36111111111111</v>
      </c>
      <c r="G2487" s="109" t="s">
        <v>962</v>
      </c>
      <c r="H2487" s="107"/>
    </row>
    <row r="2488" spans="1:8" ht="15.75">
      <c r="A2488" s="59" t="s">
        <v>392</v>
      </c>
      <c r="B2488" s="192" t="s">
        <v>260</v>
      </c>
      <c r="C2488" s="192" t="s">
        <v>261</v>
      </c>
      <c r="D2488" s="39" t="s">
        <v>336</v>
      </c>
      <c r="E2488" s="192">
        <v>100</v>
      </c>
      <c r="F2488" s="193">
        <v>100</v>
      </c>
      <c r="G2488" s="109"/>
      <c r="H2488" s="107"/>
    </row>
    <row r="2489" spans="1:8" ht="15.75">
      <c r="A2489" s="59" t="s">
        <v>392</v>
      </c>
      <c r="B2489" s="192" t="s">
        <v>260</v>
      </c>
      <c r="C2489" s="192" t="s">
        <v>261</v>
      </c>
      <c r="D2489" s="39" t="s">
        <v>330</v>
      </c>
      <c r="E2489" s="192">
        <v>400</v>
      </c>
      <c r="F2489" s="193">
        <v>194.08333333333334</v>
      </c>
      <c r="G2489" s="109"/>
      <c r="H2489" s="107"/>
    </row>
    <row r="2490" spans="1:8" ht="15.75">
      <c r="A2490" s="59" t="s">
        <v>392</v>
      </c>
      <c r="B2490" s="192" t="s">
        <v>260</v>
      </c>
      <c r="C2490" s="192" t="s">
        <v>261</v>
      </c>
      <c r="D2490" s="39" t="s">
        <v>294</v>
      </c>
      <c r="E2490" s="192">
        <v>160</v>
      </c>
      <c r="F2490" s="193">
        <v>57.500000000000014</v>
      </c>
      <c r="G2490" s="109"/>
      <c r="H2490" s="107"/>
    </row>
    <row r="2491" spans="1:8" ht="15.75">
      <c r="A2491" s="59" t="s">
        <v>392</v>
      </c>
      <c r="B2491" s="192" t="s">
        <v>260</v>
      </c>
      <c r="C2491" s="192" t="s">
        <v>261</v>
      </c>
      <c r="D2491" s="39" t="s">
        <v>396</v>
      </c>
      <c r="E2491" s="192">
        <v>100</v>
      </c>
      <c r="F2491" s="193">
        <v>96.86666666666666</v>
      </c>
      <c r="G2491" s="109"/>
      <c r="H2491" s="107"/>
    </row>
    <row r="2492" spans="1:8" ht="15.75">
      <c r="A2492" s="59" t="s">
        <v>392</v>
      </c>
      <c r="B2492" s="192" t="s">
        <v>260</v>
      </c>
      <c r="C2492" s="192" t="s">
        <v>261</v>
      </c>
      <c r="D2492" s="39" t="s">
        <v>310</v>
      </c>
      <c r="E2492" s="192">
        <v>250</v>
      </c>
      <c r="F2492" s="193">
        <v>248.75</v>
      </c>
      <c r="G2492" s="109"/>
      <c r="H2492" s="107"/>
    </row>
    <row r="2493" spans="1:8" ht="15.75">
      <c r="A2493" s="59" t="s">
        <v>392</v>
      </c>
      <c r="B2493" s="192" t="s">
        <v>260</v>
      </c>
      <c r="C2493" s="192" t="s">
        <v>261</v>
      </c>
      <c r="D2493" s="39" t="s">
        <v>281</v>
      </c>
      <c r="E2493" s="192">
        <v>250</v>
      </c>
      <c r="F2493" s="193">
        <v>196.54166666666666</v>
      </c>
      <c r="G2493" s="109"/>
      <c r="H2493" s="107"/>
    </row>
    <row r="2494" spans="1:8" ht="15.75">
      <c r="A2494" s="59" t="s">
        <v>392</v>
      </c>
      <c r="B2494" s="192" t="s">
        <v>260</v>
      </c>
      <c r="C2494" s="192" t="s">
        <v>261</v>
      </c>
      <c r="D2494" s="39" t="s">
        <v>329</v>
      </c>
      <c r="E2494" s="192">
        <v>400</v>
      </c>
      <c r="F2494" s="193">
        <v>238.66666666666666</v>
      </c>
      <c r="G2494" s="109"/>
      <c r="H2494" s="107"/>
    </row>
    <row r="2495" spans="1:8" ht="15.75">
      <c r="A2495" s="59" t="s">
        <v>392</v>
      </c>
      <c r="B2495" s="192" t="s">
        <v>260</v>
      </c>
      <c r="C2495" s="192" t="s">
        <v>261</v>
      </c>
      <c r="D2495" s="39" t="s">
        <v>301</v>
      </c>
      <c r="E2495" s="192">
        <v>250</v>
      </c>
      <c r="F2495" s="193">
        <v>180.61111111111114</v>
      </c>
      <c r="G2495" s="109"/>
      <c r="H2495" s="107"/>
    </row>
    <row r="2496" spans="1:8" ht="15.75">
      <c r="A2496" s="59" t="s">
        <v>392</v>
      </c>
      <c r="B2496" s="192" t="s">
        <v>260</v>
      </c>
      <c r="C2496" s="192" t="s">
        <v>261</v>
      </c>
      <c r="D2496" s="39" t="s">
        <v>266</v>
      </c>
      <c r="E2496" s="192">
        <v>250</v>
      </c>
      <c r="F2496" s="193">
        <v>165.66666666666666</v>
      </c>
      <c r="G2496" s="109"/>
      <c r="H2496" s="107"/>
    </row>
    <row r="2497" spans="1:8" ht="15.75">
      <c r="A2497" s="59" t="s">
        <v>392</v>
      </c>
      <c r="B2497" s="192" t="s">
        <v>260</v>
      </c>
      <c r="C2497" s="192" t="s">
        <v>261</v>
      </c>
      <c r="D2497" s="39" t="s">
        <v>296</v>
      </c>
      <c r="E2497" s="192">
        <v>250</v>
      </c>
      <c r="F2497" s="193">
        <v>152.66666666666669</v>
      </c>
      <c r="G2497" s="109"/>
      <c r="H2497" s="107"/>
    </row>
    <row r="2498" spans="1:8" ht="15.75">
      <c r="A2498" s="59" t="s">
        <v>392</v>
      </c>
      <c r="B2498" s="192" t="s">
        <v>260</v>
      </c>
      <c r="C2498" s="192" t="s">
        <v>261</v>
      </c>
      <c r="D2498" s="39" t="s">
        <v>399</v>
      </c>
      <c r="E2498" s="192">
        <v>100</v>
      </c>
      <c r="F2498" s="193">
        <v>36.333333333333329</v>
      </c>
      <c r="G2498" s="109"/>
      <c r="H2498" s="107"/>
    </row>
    <row r="2499" spans="1:8" ht="16.5" thickBot="1">
      <c r="A2499" s="119" t="s">
        <v>392</v>
      </c>
      <c r="B2499" s="192" t="s">
        <v>260</v>
      </c>
      <c r="C2499" s="95" t="s">
        <v>261</v>
      </c>
      <c r="D2499" s="96" t="s">
        <v>400</v>
      </c>
      <c r="E2499" s="95">
        <v>250</v>
      </c>
      <c r="F2499" s="193">
        <v>124.80277777777779</v>
      </c>
      <c r="G2499" s="109"/>
      <c r="H2499" s="107"/>
    </row>
    <row r="2500" spans="1:8" ht="15.75">
      <c r="A2500" s="59" t="s">
        <v>401</v>
      </c>
      <c r="B2500" s="192" t="s">
        <v>260</v>
      </c>
      <c r="C2500" s="192" t="s">
        <v>261</v>
      </c>
      <c r="D2500" s="39" t="s">
        <v>326</v>
      </c>
      <c r="E2500" s="192">
        <v>160</v>
      </c>
      <c r="F2500" s="193">
        <v>121.33333333333334</v>
      </c>
      <c r="G2500" s="109"/>
      <c r="H2500" s="107"/>
    </row>
    <row r="2501" spans="1:8" ht="15.75">
      <c r="A2501" s="59" t="s">
        <v>401</v>
      </c>
      <c r="B2501" s="192" t="s">
        <v>260</v>
      </c>
      <c r="C2501" s="192" t="s">
        <v>261</v>
      </c>
      <c r="D2501" s="39" t="s">
        <v>346</v>
      </c>
      <c r="E2501" s="192">
        <v>100</v>
      </c>
      <c r="F2501" s="193">
        <v>51.749999999999993</v>
      </c>
      <c r="G2501" s="109"/>
      <c r="H2501" s="107"/>
    </row>
    <row r="2502" spans="1:8" ht="15.75">
      <c r="A2502" s="59" t="s">
        <v>401</v>
      </c>
      <c r="B2502" s="192" t="s">
        <v>260</v>
      </c>
      <c r="C2502" s="192" t="s">
        <v>261</v>
      </c>
      <c r="D2502" s="39" t="s">
        <v>301</v>
      </c>
      <c r="E2502" s="192">
        <v>250</v>
      </c>
      <c r="F2502" s="193">
        <v>136.22222222222223</v>
      </c>
      <c r="G2502" s="109"/>
      <c r="H2502" s="107"/>
    </row>
    <row r="2503" spans="1:8" ht="15.75">
      <c r="A2503" s="59" t="s">
        <v>401</v>
      </c>
      <c r="B2503" s="192" t="s">
        <v>260</v>
      </c>
      <c r="C2503" s="192" t="s">
        <v>261</v>
      </c>
      <c r="D2503" s="39" t="s">
        <v>283</v>
      </c>
      <c r="E2503" s="192">
        <v>160</v>
      </c>
      <c r="F2503" s="193">
        <v>121.66666666666666</v>
      </c>
      <c r="G2503" s="109"/>
      <c r="H2503" s="107"/>
    </row>
    <row r="2504" spans="1:8" ht="15.75">
      <c r="A2504" s="118" t="s">
        <v>402</v>
      </c>
      <c r="B2504" s="192" t="s">
        <v>260</v>
      </c>
      <c r="C2504" s="94" t="s">
        <v>261</v>
      </c>
      <c r="D2504" s="97" t="s">
        <v>345</v>
      </c>
      <c r="E2504" s="94">
        <v>100</v>
      </c>
      <c r="F2504" s="193">
        <v>99.35</v>
      </c>
      <c r="G2504" s="109"/>
      <c r="H2504" s="107"/>
    </row>
    <row r="2505" spans="1:8" ht="15.75">
      <c r="A2505" s="59" t="s">
        <v>402</v>
      </c>
      <c r="B2505" s="192" t="s">
        <v>260</v>
      </c>
      <c r="C2505" s="192" t="s">
        <v>261</v>
      </c>
      <c r="D2505" s="39" t="s">
        <v>309</v>
      </c>
      <c r="E2505" s="192">
        <v>160</v>
      </c>
      <c r="F2505" s="193">
        <v>99.388888888888886</v>
      </c>
      <c r="G2505" s="109"/>
      <c r="H2505" s="107"/>
    </row>
    <row r="2506" spans="1:8" ht="15.75">
      <c r="A2506" s="59" t="s">
        <v>403</v>
      </c>
      <c r="B2506" s="192" t="s">
        <v>260</v>
      </c>
      <c r="C2506" s="192" t="s">
        <v>261</v>
      </c>
      <c r="D2506" s="39" t="s">
        <v>310</v>
      </c>
      <c r="E2506" s="192">
        <v>250</v>
      </c>
      <c r="F2506" s="193">
        <v>102.33333333333334</v>
      </c>
      <c r="G2506" s="109"/>
      <c r="H2506" s="107"/>
    </row>
    <row r="2507" spans="1:8" ht="15.75">
      <c r="A2507" s="59" t="s">
        <v>402</v>
      </c>
      <c r="B2507" s="192" t="s">
        <v>260</v>
      </c>
      <c r="C2507" s="192" t="s">
        <v>261</v>
      </c>
      <c r="D2507" s="39" t="s">
        <v>262</v>
      </c>
      <c r="E2507" s="192">
        <v>250</v>
      </c>
      <c r="F2507" s="193">
        <v>56</v>
      </c>
      <c r="G2507" s="109"/>
      <c r="H2507" s="107"/>
    </row>
    <row r="2508" spans="1:8" ht="15.75">
      <c r="A2508" s="59" t="s">
        <v>404</v>
      </c>
      <c r="B2508" s="192" t="s">
        <v>260</v>
      </c>
      <c r="C2508" s="192" t="s">
        <v>261</v>
      </c>
      <c r="D2508" s="39" t="s">
        <v>347</v>
      </c>
      <c r="E2508" s="192">
        <v>100</v>
      </c>
      <c r="F2508" s="193">
        <v>41.222222222222214</v>
      </c>
      <c r="G2508" s="109"/>
      <c r="H2508" s="107"/>
    </row>
    <row r="2509" spans="1:8" ht="15.75">
      <c r="A2509" s="59" t="s">
        <v>402</v>
      </c>
      <c r="B2509" s="192" t="s">
        <v>260</v>
      </c>
      <c r="C2509" s="192" t="s">
        <v>261</v>
      </c>
      <c r="D2509" s="39" t="s">
        <v>339</v>
      </c>
      <c r="E2509" s="192">
        <v>160</v>
      </c>
      <c r="F2509" s="193">
        <v>109.44444444444446</v>
      </c>
      <c r="G2509" s="109"/>
      <c r="H2509" s="107"/>
    </row>
    <row r="2510" spans="1:8" ht="15.75">
      <c r="A2510" s="59" t="s">
        <v>403</v>
      </c>
      <c r="B2510" s="192" t="s">
        <v>260</v>
      </c>
      <c r="C2510" s="192" t="s">
        <v>261</v>
      </c>
      <c r="D2510" s="39" t="s">
        <v>268</v>
      </c>
      <c r="E2510" s="192">
        <v>250</v>
      </c>
      <c r="F2510" s="193">
        <v>78.666666666666686</v>
      </c>
      <c r="G2510" s="109"/>
      <c r="H2510" s="107"/>
    </row>
    <row r="2511" spans="1:8" ht="15.75">
      <c r="A2511" s="59" t="s">
        <v>402</v>
      </c>
      <c r="B2511" s="192" t="s">
        <v>260</v>
      </c>
      <c r="C2511" s="192" t="s">
        <v>261</v>
      </c>
      <c r="D2511" s="39" t="s">
        <v>400</v>
      </c>
      <c r="E2511" s="192">
        <v>100</v>
      </c>
      <c r="F2511" s="193">
        <v>157.21666666666667</v>
      </c>
      <c r="G2511" s="109"/>
      <c r="H2511" s="107"/>
    </row>
    <row r="2512" spans="1:8" ht="15.75">
      <c r="A2512" s="59" t="s">
        <v>404</v>
      </c>
      <c r="B2512" s="192" t="s">
        <v>260</v>
      </c>
      <c r="C2512" s="192" t="s">
        <v>261</v>
      </c>
      <c r="D2512" s="39" t="s">
        <v>287</v>
      </c>
      <c r="E2512" s="192">
        <v>250</v>
      </c>
      <c r="F2512" s="193">
        <v>150.77777777777777</v>
      </c>
      <c r="G2512" s="109"/>
      <c r="H2512" s="107"/>
    </row>
    <row r="2513" spans="1:8" ht="15.75">
      <c r="A2513" s="59" t="s">
        <v>404</v>
      </c>
      <c r="B2513" s="192" t="s">
        <v>260</v>
      </c>
      <c r="C2513" s="192" t="s">
        <v>261</v>
      </c>
      <c r="D2513" s="39" t="s">
        <v>150</v>
      </c>
      <c r="E2513" s="192">
        <v>100</v>
      </c>
      <c r="F2513" s="193">
        <v>75.388888888888886</v>
      </c>
      <c r="G2513" s="109"/>
      <c r="H2513" s="107"/>
    </row>
    <row r="2514" spans="1:8" ht="15.75">
      <c r="A2514" s="59" t="s">
        <v>404</v>
      </c>
      <c r="B2514" s="192" t="s">
        <v>260</v>
      </c>
      <c r="C2514" s="192" t="s">
        <v>261</v>
      </c>
      <c r="D2514" s="39" t="s">
        <v>344</v>
      </c>
      <c r="E2514" s="192">
        <v>160</v>
      </c>
      <c r="F2514" s="193">
        <v>126.88888888888889</v>
      </c>
      <c r="G2514" s="109"/>
      <c r="H2514" s="107"/>
    </row>
    <row r="2515" spans="1:8" ht="21" customHeight="1">
      <c r="A2515" s="59" t="s">
        <v>404</v>
      </c>
      <c r="B2515" s="192" t="s">
        <v>260</v>
      </c>
      <c r="C2515" s="192" t="s">
        <v>261</v>
      </c>
      <c r="D2515" s="39" t="s">
        <v>326</v>
      </c>
      <c r="E2515" s="192">
        <v>400</v>
      </c>
      <c r="F2515" s="193">
        <v>227.11111111111111</v>
      </c>
      <c r="G2515" s="109" t="s">
        <v>958</v>
      </c>
      <c r="H2515" s="107"/>
    </row>
    <row r="2516" spans="1:8" ht="15.75">
      <c r="A2516" s="59" t="s">
        <v>404</v>
      </c>
      <c r="B2516" s="192" t="s">
        <v>260</v>
      </c>
      <c r="C2516" s="192" t="s">
        <v>261</v>
      </c>
      <c r="D2516" s="39" t="s">
        <v>327</v>
      </c>
      <c r="E2516" s="192">
        <v>100</v>
      </c>
      <c r="F2516" s="193">
        <v>99.886111111111106</v>
      </c>
      <c r="G2516" s="109"/>
      <c r="H2516" s="107"/>
    </row>
    <row r="2517" spans="1:8" ht="15.75">
      <c r="A2517" s="59" t="s">
        <v>404</v>
      </c>
      <c r="B2517" s="192" t="s">
        <v>260</v>
      </c>
      <c r="C2517" s="192" t="s">
        <v>261</v>
      </c>
      <c r="D2517" s="39" t="s">
        <v>337</v>
      </c>
      <c r="E2517" s="192">
        <v>160</v>
      </c>
      <c r="F2517" s="193">
        <v>155.55555555555554</v>
      </c>
      <c r="G2517" s="109"/>
      <c r="H2517" s="107"/>
    </row>
    <row r="2518" spans="1:8" ht="15.75">
      <c r="A2518" s="59" t="s">
        <v>404</v>
      </c>
      <c r="B2518" s="192" t="s">
        <v>260</v>
      </c>
      <c r="C2518" s="192" t="s">
        <v>261</v>
      </c>
      <c r="D2518" s="39" t="s">
        <v>294</v>
      </c>
      <c r="E2518" s="192">
        <v>100</v>
      </c>
      <c r="F2518" s="193">
        <v>98.333333333333329</v>
      </c>
      <c r="G2518" s="109"/>
      <c r="H2518" s="107"/>
    </row>
    <row r="2519" spans="1:8" ht="15.75">
      <c r="A2519" s="59" t="s">
        <v>404</v>
      </c>
      <c r="B2519" s="192" t="s">
        <v>260</v>
      </c>
      <c r="C2519" s="192" t="s">
        <v>261</v>
      </c>
      <c r="D2519" s="39" t="s">
        <v>406</v>
      </c>
      <c r="E2519" s="192">
        <v>250</v>
      </c>
      <c r="F2519" s="193">
        <v>152.41666666666666</v>
      </c>
      <c r="G2519" s="109"/>
      <c r="H2519" s="107"/>
    </row>
    <row r="2520" spans="1:8" ht="15.75">
      <c r="A2520" s="59" t="s">
        <v>404</v>
      </c>
      <c r="B2520" s="192" t="s">
        <v>260</v>
      </c>
      <c r="C2520" s="192" t="s">
        <v>261</v>
      </c>
      <c r="D2520" s="39" t="s">
        <v>407</v>
      </c>
      <c r="E2520" s="192">
        <v>160</v>
      </c>
      <c r="F2520" s="193">
        <v>87.90000000000002</v>
      </c>
      <c r="G2520" s="109"/>
      <c r="H2520" s="107"/>
    </row>
    <row r="2521" spans="1:8" ht="15.75">
      <c r="A2521" s="59" t="s">
        <v>404</v>
      </c>
      <c r="B2521" s="192" t="s">
        <v>260</v>
      </c>
      <c r="C2521" s="192" t="s">
        <v>261</v>
      </c>
      <c r="D2521" s="39" t="s">
        <v>408</v>
      </c>
      <c r="E2521" s="192">
        <v>160</v>
      </c>
      <c r="F2521" s="193">
        <v>124.38888888888889</v>
      </c>
      <c r="G2521" s="109"/>
      <c r="H2521" s="107"/>
    </row>
    <row r="2522" spans="1:8" ht="15.75">
      <c r="A2522" s="59" t="s">
        <v>402</v>
      </c>
      <c r="B2522" s="192" t="s">
        <v>260</v>
      </c>
      <c r="C2522" s="192" t="s">
        <v>261</v>
      </c>
      <c r="D2522" s="39" t="s">
        <v>325</v>
      </c>
      <c r="E2522" s="192">
        <v>160</v>
      </c>
      <c r="F2522" s="193">
        <v>152.44444444444446</v>
      </c>
      <c r="G2522" s="109"/>
      <c r="H2522" s="107"/>
    </row>
    <row r="2523" spans="1:8" ht="15.75">
      <c r="A2523" s="59" t="s">
        <v>404</v>
      </c>
      <c r="B2523" s="192" t="s">
        <v>260</v>
      </c>
      <c r="C2523" s="192" t="s">
        <v>261</v>
      </c>
      <c r="D2523" s="39" t="s">
        <v>317</v>
      </c>
      <c r="E2523" s="192">
        <v>250</v>
      </c>
      <c r="F2523" s="193">
        <v>153.16666666666666</v>
      </c>
      <c r="G2523" s="109"/>
      <c r="H2523" s="107"/>
    </row>
    <row r="2524" spans="1:8" ht="15.75">
      <c r="A2524" s="59" t="s">
        <v>405</v>
      </c>
      <c r="B2524" s="192" t="s">
        <v>260</v>
      </c>
      <c r="C2524" s="192" t="s">
        <v>261</v>
      </c>
      <c r="D2524" s="39" t="s">
        <v>320</v>
      </c>
      <c r="E2524" s="192">
        <v>400</v>
      </c>
      <c r="F2524" s="193">
        <v>164.33333333333331</v>
      </c>
      <c r="G2524" s="109"/>
      <c r="H2524" s="107"/>
    </row>
    <row r="2525" spans="1:8" ht="15.75">
      <c r="A2525" s="118" t="s">
        <v>409</v>
      </c>
      <c r="B2525" s="192" t="s">
        <v>260</v>
      </c>
      <c r="C2525" s="94" t="s">
        <v>261</v>
      </c>
      <c r="D2525" s="97" t="s">
        <v>313</v>
      </c>
      <c r="E2525" s="94">
        <v>250</v>
      </c>
      <c r="F2525" s="193">
        <v>234.33333333333334</v>
      </c>
      <c r="G2525" s="109"/>
      <c r="H2525" s="107"/>
    </row>
    <row r="2526" spans="1:8" ht="15.75">
      <c r="A2526" s="59" t="s">
        <v>409</v>
      </c>
      <c r="B2526" s="192" t="s">
        <v>260</v>
      </c>
      <c r="C2526" s="192" t="s">
        <v>261</v>
      </c>
      <c r="D2526" s="39" t="s">
        <v>301</v>
      </c>
      <c r="E2526" s="192">
        <v>400</v>
      </c>
      <c r="F2526" s="193">
        <v>168.33333333333331</v>
      </c>
      <c r="G2526" s="109"/>
      <c r="H2526" s="107"/>
    </row>
    <row r="2527" spans="1:8" ht="18.75" customHeight="1">
      <c r="A2527" s="59" t="s">
        <v>409</v>
      </c>
      <c r="B2527" s="192" t="s">
        <v>260</v>
      </c>
      <c r="C2527" s="192" t="s">
        <v>261</v>
      </c>
      <c r="D2527" s="39" t="s">
        <v>274</v>
      </c>
      <c r="E2527" s="192">
        <v>100</v>
      </c>
      <c r="F2527" s="193">
        <v>89.333333333333329</v>
      </c>
      <c r="G2527" s="109" t="s">
        <v>958</v>
      </c>
      <c r="H2527" s="107"/>
    </row>
    <row r="2528" spans="1:8" ht="15.75">
      <c r="A2528" s="59" t="s">
        <v>409</v>
      </c>
      <c r="B2528" s="192" t="s">
        <v>260</v>
      </c>
      <c r="C2528" s="192" t="s">
        <v>261</v>
      </c>
      <c r="D2528" s="39" t="s">
        <v>371</v>
      </c>
      <c r="E2528" s="192">
        <v>100</v>
      </c>
      <c r="F2528" s="193">
        <v>100</v>
      </c>
      <c r="G2528" s="109"/>
      <c r="H2528" s="107"/>
    </row>
    <row r="2529" spans="1:8" ht="18.75" customHeight="1">
      <c r="A2529" s="59" t="s">
        <v>409</v>
      </c>
      <c r="B2529" s="192" t="s">
        <v>260</v>
      </c>
      <c r="C2529" s="192" t="s">
        <v>261</v>
      </c>
      <c r="D2529" s="39" t="s">
        <v>410</v>
      </c>
      <c r="E2529" s="192">
        <v>100</v>
      </c>
      <c r="F2529" s="193">
        <v>59.166666666666664</v>
      </c>
      <c r="G2529" s="109" t="s">
        <v>958</v>
      </c>
      <c r="H2529" s="107"/>
    </row>
    <row r="2530" spans="1:8" ht="15.75">
      <c r="A2530" s="59" t="s">
        <v>409</v>
      </c>
      <c r="B2530" s="192" t="s">
        <v>260</v>
      </c>
      <c r="C2530" s="192" t="s">
        <v>261</v>
      </c>
      <c r="D2530" s="39" t="s">
        <v>411</v>
      </c>
      <c r="E2530" s="192">
        <v>60</v>
      </c>
      <c r="F2530" s="193">
        <v>60</v>
      </c>
      <c r="G2530" s="109"/>
      <c r="H2530" s="107"/>
    </row>
    <row r="2531" spans="1:8" ht="15.75">
      <c r="A2531" s="59" t="s">
        <v>409</v>
      </c>
      <c r="B2531" s="192" t="s">
        <v>260</v>
      </c>
      <c r="C2531" s="192" t="s">
        <v>261</v>
      </c>
      <c r="D2531" s="39" t="s">
        <v>353</v>
      </c>
      <c r="E2531" s="192">
        <v>400</v>
      </c>
      <c r="F2531" s="193">
        <v>358.88888888888891</v>
      </c>
      <c r="G2531" s="109"/>
      <c r="H2531" s="107"/>
    </row>
    <row r="2532" spans="1:8" ht="15.75">
      <c r="A2532" s="59" t="s">
        <v>409</v>
      </c>
      <c r="B2532" s="192" t="s">
        <v>260</v>
      </c>
      <c r="C2532" s="192" t="s">
        <v>261</v>
      </c>
      <c r="D2532" s="39" t="s">
        <v>303</v>
      </c>
      <c r="E2532" s="192">
        <v>160</v>
      </c>
      <c r="F2532" s="193">
        <v>71.555555555555543</v>
      </c>
      <c r="G2532" s="109"/>
      <c r="H2532" s="107"/>
    </row>
    <row r="2533" spans="1:8" ht="15.75">
      <c r="A2533" s="59" t="s">
        <v>409</v>
      </c>
      <c r="B2533" s="192" t="s">
        <v>260</v>
      </c>
      <c r="C2533" s="192" t="s">
        <v>261</v>
      </c>
      <c r="D2533" s="39" t="s">
        <v>273</v>
      </c>
      <c r="E2533" s="192">
        <v>250</v>
      </c>
      <c r="F2533" s="193">
        <v>195.22222222222223</v>
      </c>
      <c r="G2533" s="109"/>
      <c r="H2533" s="107"/>
    </row>
    <row r="2534" spans="1:8" ht="15.75">
      <c r="A2534" s="59" t="s">
        <v>409</v>
      </c>
      <c r="B2534" s="192" t="s">
        <v>260</v>
      </c>
      <c r="C2534" s="192" t="s">
        <v>261</v>
      </c>
      <c r="D2534" s="39" t="s">
        <v>312</v>
      </c>
      <c r="E2534" s="192">
        <v>250</v>
      </c>
      <c r="F2534" s="193">
        <v>228.83333333333334</v>
      </c>
      <c r="G2534" s="109"/>
      <c r="H2534" s="107"/>
    </row>
    <row r="2535" spans="1:8" ht="15.75">
      <c r="A2535" s="59" t="s">
        <v>409</v>
      </c>
      <c r="B2535" s="192" t="s">
        <v>260</v>
      </c>
      <c r="C2535" s="192" t="s">
        <v>261</v>
      </c>
      <c r="D2535" s="39" t="s">
        <v>331</v>
      </c>
      <c r="E2535" s="192">
        <v>250</v>
      </c>
      <c r="F2535" s="193">
        <v>187.75</v>
      </c>
      <c r="G2535" s="109"/>
      <c r="H2535" s="107"/>
    </row>
    <row r="2536" spans="1:8" ht="15.75">
      <c r="A2536" s="59" t="s">
        <v>409</v>
      </c>
      <c r="B2536" s="192" t="s">
        <v>260</v>
      </c>
      <c r="C2536" s="192" t="s">
        <v>261</v>
      </c>
      <c r="D2536" s="39" t="s">
        <v>384</v>
      </c>
      <c r="E2536" s="192">
        <v>400</v>
      </c>
      <c r="F2536" s="193">
        <v>236.88888888888889</v>
      </c>
      <c r="G2536" s="109"/>
      <c r="H2536" s="107"/>
    </row>
    <row r="2537" spans="1:8" ht="15.75">
      <c r="A2537" s="59" t="s">
        <v>409</v>
      </c>
      <c r="B2537" s="192" t="s">
        <v>260</v>
      </c>
      <c r="C2537" s="192" t="s">
        <v>261</v>
      </c>
      <c r="D2537" s="39" t="s">
        <v>276</v>
      </c>
      <c r="E2537" s="192">
        <v>250</v>
      </c>
      <c r="F2537" s="193">
        <v>201</v>
      </c>
      <c r="G2537" s="109"/>
      <c r="H2537" s="107"/>
    </row>
    <row r="2538" spans="1:8" ht="15.75">
      <c r="A2538" s="59" t="s">
        <v>409</v>
      </c>
      <c r="B2538" s="192" t="s">
        <v>260</v>
      </c>
      <c r="C2538" s="192" t="s">
        <v>261</v>
      </c>
      <c r="D2538" s="39" t="s">
        <v>412</v>
      </c>
      <c r="E2538" s="192">
        <v>100</v>
      </c>
      <c r="F2538" s="193">
        <v>65.1111111111111</v>
      </c>
      <c r="G2538" s="109"/>
      <c r="H2538" s="107"/>
    </row>
    <row r="2539" spans="1:8" ht="16.5" thickBot="1">
      <c r="A2539" s="119" t="s">
        <v>409</v>
      </c>
      <c r="B2539" s="192" t="s">
        <v>260</v>
      </c>
      <c r="C2539" s="95" t="s">
        <v>261</v>
      </c>
      <c r="D2539" s="96" t="s">
        <v>397</v>
      </c>
      <c r="E2539" s="95">
        <v>400</v>
      </c>
      <c r="F2539" s="193">
        <v>172.66666666666666</v>
      </c>
      <c r="G2539" s="109"/>
      <c r="H2539" s="107"/>
    </row>
    <row r="2540" spans="1:8" ht="15.75">
      <c r="A2540" s="118" t="s">
        <v>413</v>
      </c>
      <c r="B2540" s="192" t="s">
        <v>260</v>
      </c>
      <c r="C2540" s="94" t="s">
        <v>261</v>
      </c>
      <c r="D2540" s="97" t="s">
        <v>287</v>
      </c>
      <c r="E2540" s="94">
        <v>160</v>
      </c>
      <c r="F2540" s="193">
        <v>56.944444444444457</v>
      </c>
      <c r="G2540" s="109"/>
      <c r="H2540" s="107"/>
    </row>
    <row r="2541" spans="1:8" ht="15.75">
      <c r="A2541" s="59" t="s">
        <v>414</v>
      </c>
      <c r="B2541" s="192" t="s">
        <v>260</v>
      </c>
      <c r="C2541" s="192" t="s">
        <v>261</v>
      </c>
      <c r="D2541" s="39" t="s">
        <v>306</v>
      </c>
      <c r="E2541" s="192">
        <v>160</v>
      </c>
      <c r="F2541" s="193">
        <v>50.1111111111111</v>
      </c>
      <c r="G2541" s="109"/>
      <c r="H2541" s="107"/>
    </row>
    <row r="2542" spans="1:8" ht="15.75">
      <c r="A2542" s="59" t="s">
        <v>414</v>
      </c>
      <c r="B2542" s="192" t="s">
        <v>260</v>
      </c>
      <c r="C2542" s="192" t="s">
        <v>261</v>
      </c>
      <c r="D2542" s="39" t="s">
        <v>325</v>
      </c>
      <c r="E2542" s="192">
        <v>100</v>
      </c>
      <c r="F2542" s="193">
        <v>79.5</v>
      </c>
      <c r="G2542" s="109"/>
      <c r="H2542" s="107"/>
    </row>
    <row r="2543" spans="1:8" ht="15.75">
      <c r="A2543" s="59" t="s">
        <v>414</v>
      </c>
      <c r="B2543" s="192" t="s">
        <v>260</v>
      </c>
      <c r="C2543" s="192" t="s">
        <v>261</v>
      </c>
      <c r="D2543" s="39" t="s">
        <v>326</v>
      </c>
      <c r="E2543" s="192">
        <v>160</v>
      </c>
      <c r="F2543" s="193">
        <v>100.08333333333334</v>
      </c>
      <c r="G2543" s="109"/>
      <c r="H2543" s="107"/>
    </row>
    <row r="2544" spans="1:8" ht="15.75">
      <c r="A2544" s="59" t="s">
        <v>415</v>
      </c>
      <c r="B2544" s="192" t="s">
        <v>260</v>
      </c>
      <c r="C2544" s="192" t="s">
        <v>261</v>
      </c>
      <c r="D2544" s="39" t="s">
        <v>330</v>
      </c>
      <c r="E2544" s="192">
        <v>160</v>
      </c>
      <c r="F2544" s="193">
        <v>105.77777777777777</v>
      </c>
      <c r="G2544" s="109"/>
      <c r="H2544" s="107"/>
    </row>
    <row r="2545" spans="1:8" ht="15.75">
      <c r="A2545" s="59" t="s">
        <v>415</v>
      </c>
      <c r="B2545" s="192" t="s">
        <v>260</v>
      </c>
      <c r="C2545" s="192" t="s">
        <v>261</v>
      </c>
      <c r="D2545" s="39" t="s">
        <v>312</v>
      </c>
      <c r="E2545" s="192">
        <v>160</v>
      </c>
      <c r="F2545" s="193">
        <v>72.555555555555557</v>
      </c>
      <c r="G2545" s="109"/>
      <c r="H2545" s="107"/>
    </row>
    <row r="2546" spans="1:8" ht="15.75">
      <c r="A2546" s="59" t="s">
        <v>415</v>
      </c>
      <c r="B2546" s="192" t="s">
        <v>260</v>
      </c>
      <c r="C2546" s="192" t="s">
        <v>261</v>
      </c>
      <c r="D2546" s="39" t="s">
        <v>331</v>
      </c>
      <c r="E2546" s="192">
        <v>100</v>
      </c>
      <c r="F2546" s="193">
        <v>21.083333333333329</v>
      </c>
      <c r="G2546" s="109"/>
      <c r="H2546" s="107"/>
    </row>
    <row r="2547" spans="1:8" ht="15.75">
      <c r="A2547" s="59" t="s">
        <v>415</v>
      </c>
      <c r="B2547" s="192" t="s">
        <v>260</v>
      </c>
      <c r="C2547" s="192" t="s">
        <v>261</v>
      </c>
      <c r="D2547" s="39" t="s">
        <v>313</v>
      </c>
      <c r="E2547" s="192">
        <v>400</v>
      </c>
      <c r="F2547" s="193">
        <v>98.333333333333314</v>
      </c>
      <c r="G2547" s="109"/>
      <c r="H2547" s="107"/>
    </row>
    <row r="2548" spans="1:8" ht="15.75">
      <c r="A2548" s="59" t="s">
        <v>415</v>
      </c>
      <c r="B2548" s="192" t="s">
        <v>260</v>
      </c>
      <c r="C2548" s="192" t="s">
        <v>261</v>
      </c>
      <c r="D2548" s="39" t="s">
        <v>301</v>
      </c>
      <c r="E2548" s="192">
        <v>160</v>
      </c>
      <c r="F2548" s="193">
        <v>126.16666666666666</v>
      </c>
      <c r="G2548" s="109"/>
      <c r="H2548" s="107"/>
    </row>
    <row r="2549" spans="1:8" ht="15.75">
      <c r="A2549" s="59" t="s">
        <v>416</v>
      </c>
      <c r="B2549" s="192" t="s">
        <v>260</v>
      </c>
      <c r="C2549" s="192" t="s">
        <v>261</v>
      </c>
      <c r="D2549" s="39" t="s">
        <v>283</v>
      </c>
      <c r="E2549" s="192">
        <v>160</v>
      </c>
      <c r="F2549" s="193">
        <v>88.750000000000014</v>
      </c>
      <c r="G2549" s="109"/>
      <c r="H2549" s="107"/>
    </row>
    <row r="2550" spans="1:8" ht="15.75">
      <c r="A2550" s="59" t="s">
        <v>415</v>
      </c>
      <c r="B2550" s="192" t="s">
        <v>260</v>
      </c>
      <c r="C2550" s="192" t="s">
        <v>261</v>
      </c>
      <c r="D2550" s="39" t="s">
        <v>314</v>
      </c>
      <c r="E2550" s="192">
        <v>250</v>
      </c>
      <c r="F2550" s="193">
        <v>106.16666666666666</v>
      </c>
      <c r="G2550" s="109"/>
      <c r="H2550" s="107"/>
    </row>
    <row r="2551" spans="1:8" ht="15.75">
      <c r="A2551" s="59" t="s">
        <v>415</v>
      </c>
      <c r="B2551" s="192" t="s">
        <v>260</v>
      </c>
      <c r="C2551" s="192" t="s">
        <v>261</v>
      </c>
      <c r="D2551" s="39" t="s">
        <v>337</v>
      </c>
      <c r="E2551" s="192">
        <v>100</v>
      </c>
      <c r="F2551" s="193">
        <v>1.0555555555555429</v>
      </c>
      <c r="G2551" s="109"/>
      <c r="H2551" s="107"/>
    </row>
    <row r="2552" spans="1:8" ht="15.75">
      <c r="A2552" s="59" t="s">
        <v>415</v>
      </c>
      <c r="B2552" s="192" t="s">
        <v>260</v>
      </c>
      <c r="C2552" s="192" t="s">
        <v>261</v>
      </c>
      <c r="D2552" s="39" t="s">
        <v>332</v>
      </c>
      <c r="E2552" s="192">
        <v>160</v>
      </c>
      <c r="F2552" s="193">
        <v>78.666666666666671</v>
      </c>
      <c r="G2552" s="109"/>
      <c r="H2552" s="107"/>
    </row>
    <row r="2553" spans="1:8" ht="15.75">
      <c r="A2553" s="59" t="s">
        <v>417</v>
      </c>
      <c r="B2553" s="192" t="s">
        <v>260</v>
      </c>
      <c r="C2553" s="192" t="s">
        <v>261</v>
      </c>
      <c r="D2553" s="39" t="s">
        <v>347</v>
      </c>
      <c r="E2553" s="192">
        <v>100</v>
      </c>
      <c r="F2553" s="193">
        <v>66.472222222222229</v>
      </c>
      <c r="G2553" s="109"/>
      <c r="H2553" s="107"/>
    </row>
    <row r="2554" spans="1:8" ht="15.75">
      <c r="A2554" s="59" t="s">
        <v>418</v>
      </c>
      <c r="B2554" s="192" t="s">
        <v>260</v>
      </c>
      <c r="C2554" s="192" t="s">
        <v>261</v>
      </c>
      <c r="D2554" s="39" t="s">
        <v>274</v>
      </c>
      <c r="E2554" s="192">
        <v>100</v>
      </c>
      <c r="F2554" s="193">
        <v>38.249999999999993</v>
      </c>
      <c r="G2554" s="109"/>
      <c r="H2554" s="107"/>
    </row>
    <row r="2555" spans="1:8" ht="16.5" thickBot="1">
      <c r="A2555" s="119" t="s">
        <v>417</v>
      </c>
      <c r="B2555" s="192" t="s">
        <v>260</v>
      </c>
      <c r="C2555" s="95" t="s">
        <v>261</v>
      </c>
      <c r="D2555" s="96" t="s">
        <v>267</v>
      </c>
      <c r="E2555" s="95">
        <v>160</v>
      </c>
      <c r="F2555" s="193">
        <v>77.083333333333314</v>
      </c>
      <c r="G2555" s="109"/>
      <c r="H2555" s="107"/>
    </row>
    <row r="2556" spans="1:8" ht="15.75">
      <c r="A2556" s="59" t="s">
        <v>421</v>
      </c>
      <c r="B2556" s="192" t="s">
        <v>260</v>
      </c>
      <c r="C2556" s="192" t="s">
        <v>261</v>
      </c>
      <c r="D2556" s="39" t="s">
        <v>281</v>
      </c>
      <c r="E2556" s="192">
        <v>400</v>
      </c>
      <c r="F2556" s="193">
        <v>124</v>
      </c>
      <c r="G2556" s="109"/>
      <c r="H2556" s="107"/>
    </row>
    <row r="2557" spans="1:8" ht="15.75">
      <c r="A2557" s="59" t="s">
        <v>421</v>
      </c>
      <c r="B2557" s="192" t="s">
        <v>260</v>
      </c>
      <c r="C2557" s="192" t="s">
        <v>261</v>
      </c>
      <c r="D2557" s="39" t="s">
        <v>311</v>
      </c>
      <c r="E2557" s="192">
        <v>400</v>
      </c>
      <c r="F2557" s="193">
        <v>352.08333333333331</v>
      </c>
      <c r="G2557" s="109"/>
      <c r="H2557" s="107"/>
    </row>
    <row r="2558" spans="1:8" ht="15.75">
      <c r="A2558" s="59" t="s">
        <v>421</v>
      </c>
      <c r="B2558" s="192" t="s">
        <v>260</v>
      </c>
      <c r="C2558" s="192" t="s">
        <v>261</v>
      </c>
      <c r="D2558" s="39" t="s">
        <v>331</v>
      </c>
      <c r="E2558" s="192">
        <v>160</v>
      </c>
      <c r="F2558" s="193">
        <v>26.069444444444429</v>
      </c>
      <c r="G2558" s="109"/>
      <c r="H2558" s="107"/>
    </row>
    <row r="2559" spans="1:8" ht="15.75">
      <c r="A2559" s="59" t="s">
        <v>421</v>
      </c>
      <c r="B2559" s="192" t="s">
        <v>260</v>
      </c>
      <c r="C2559" s="192" t="s">
        <v>261</v>
      </c>
      <c r="D2559" s="39" t="s">
        <v>333</v>
      </c>
      <c r="E2559" s="192">
        <v>100</v>
      </c>
      <c r="F2559" s="193">
        <v>18.666666666666671</v>
      </c>
      <c r="G2559" s="109"/>
      <c r="H2559" s="107"/>
    </row>
    <row r="2560" spans="1:8" ht="15.75">
      <c r="A2560" s="59" t="s">
        <v>421</v>
      </c>
      <c r="B2560" s="192" t="s">
        <v>260</v>
      </c>
      <c r="C2560" s="192" t="s">
        <v>261</v>
      </c>
      <c r="D2560" s="39" t="s">
        <v>314</v>
      </c>
      <c r="E2560" s="192">
        <v>160</v>
      </c>
      <c r="F2560" s="193">
        <v>31.444444444444429</v>
      </c>
      <c r="G2560" s="109"/>
      <c r="H2560" s="107"/>
    </row>
    <row r="2561" spans="1:8" ht="15.75">
      <c r="A2561" s="59" t="s">
        <v>421</v>
      </c>
      <c r="B2561" s="192" t="s">
        <v>260</v>
      </c>
      <c r="C2561" s="192" t="s">
        <v>261</v>
      </c>
      <c r="D2561" s="39" t="s">
        <v>315</v>
      </c>
      <c r="E2561" s="192">
        <v>160</v>
      </c>
      <c r="F2561" s="193">
        <v>49.5</v>
      </c>
      <c r="G2561" s="109"/>
      <c r="H2561" s="107"/>
    </row>
    <row r="2562" spans="1:8" ht="15.75">
      <c r="A2562" s="59" t="s">
        <v>421</v>
      </c>
      <c r="B2562" s="192" t="s">
        <v>260</v>
      </c>
      <c r="C2562" s="192" t="s">
        <v>261</v>
      </c>
      <c r="D2562" s="39" t="s">
        <v>267</v>
      </c>
      <c r="E2562" s="192">
        <v>100</v>
      </c>
      <c r="F2562" s="193">
        <v>65.5</v>
      </c>
      <c r="G2562" s="109"/>
      <c r="H2562" s="107"/>
    </row>
    <row r="2563" spans="1:8" ht="15.75">
      <c r="A2563" s="59" t="s">
        <v>421</v>
      </c>
      <c r="B2563" s="192" t="s">
        <v>260</v>
      </c>
      <c r="C2563" s="192" t="s">
        <v>261</v>
      </c>
      <c r="D2563" s="39" t="s">
        <v>347</v>
      </c>
      <c r="E2563" s="192">
        <v>100</v>
      </c>
      <c r="F2563" s="193">
        <v>74.75</v>
      </c>
      <c r="G2563" s="109"/>
      <c r="H2563" s="107"/>
    </row>
    <row r="2564" spans="1:8" ht="15.75">
      <c r="A2564" s="59" t="s">
        <v>421</v>
      </c>
      <c r="B2564" s="192" t="s">
        <v>260</v>
      </c>
      <c r="C2564" s="192" t="s">
        <v>261</v>
      </c>
      <c r="D2564" s="39" t="s">
        <v>348</v>
      </c>
      <c r="E2564" s="192">
        <v>160</v>
      </c>
      <c r="F2564" s="193">
        <v>149.5</v>
      </c>
      <c r="G2564" s="109"/>
      <c r="H2564" s="107"/>
    </row>
    <row r="2565" spans="1:8" ht="15.75">
      <c r="A2565" s="59" t="s">
        <v>421</v>
      </c>
      <c r="B2565" s="192" t="s">
        <v>260</v>
      </c>
      <c r="C2565" s="192" t="s">
        <v>261</v>
      </c>
      <c r="D2565" s="39" t="s">
        <v>287</v>
      </c>
      <c r="E2565" s="192">
        <v>250</v>
      </c>
      <c r="F2565" s="193">
        <v>90.111111111111114</v>
      </c>
      <c r="G2565" s="109"/>
      <c r="H2565" s="107"/>
    </row>
    <row r="2566" spans="1:8" ht="15.75">
      <c r="A2566" s="59" t="s">
        <v>421</v>
      </c>
      <c r="B2566" s="192" t="s">
        <v>260</v>
      </c>
      <c r="C2566" s="192" t="s">
        <v>261</v>
      </c>
      <c r="D2566" s="39" t="s">
        <v>150</v>
      </c>
      <c r="E2566" s="192">
        <v>160</v>
      </c>
      <c r="F2566" s="193">
        <v>32.666666666666671</v>
      </c>
      <c r="G2566" s="109"/>
      <c r="H2566" s="107"/>
    </row>
    <row r="2567" spans="1:8" ht="15.75">
      <c r="A2567" s="59" t="s">
        <v>421</v>
      </c>
      <c r="B2567" s="192" t="s">
        <v>260</v>
      </c>
      <c r="C2567" s="192" t="s">
        <v>261</v>
      </c>
      <c r="D2567" s="39" t="s">
        <v>327</v>
      </c>
      <c r="E2567" s="192">
        <v>250</v>
      </c>
      <c r="F2567" s="193">
        <v>96</v>
      </c>
      <c r="G2567" s="109"/>
      <c r="H2567" s="107"/>
    </row>
    <row r="2568" spans="1:8" ht="15.75">
      <c r="A2568" s="59" t="s">
        <v>421</v>
      </c>
      <c r="B2568" s="192" t="s">
        <v>260</v>
      </c>
      <c r="C2568" s="192" t="s">
        <v>261</v>
      </c>
      <c r="D2568" s="39" t="s">
        <v>279</v>
      </c>
      <c r="E2568" s="192">
        <v>250</v>
      </c>
      <c r="F2568" s="193">
        <v>135.33333333333331</v>
      </c>
      <c r="G2568" s="109"/>
      <c r="H2568" s="107"/>
    </row>
    <row r="2569" spans="1:8" ht="15.75">
      <c r="A2569" s="59" t="s">
        <v>421</v>
      </c>
      <c r="B2569" s="192" t="s">
        <v>260</v>
      </c>
      <c r="C2569" s="192" t="s">
        <v>261</v>
      </c>
      <c r="D2569" s="39" t="s">
        <v>346</v>
      </c>
      <c r="E2569" s="192">
        <v>160</v>
      </c>
      <c r="F2569" s="193">
        <v>41.416666666666686</v>
      </c>
      <c r="G2569" s="109"/>
      <c r="H2569" s="107"/>
    </row>
    <row r="2570" spans="1:8" ht="15.75">
      <c r="A2570" s="59" t="s">
        <v>421</v>
      </c>
      <c r="B2570" s="192" t="s">
        <v>260</v>
      </c>
      <c r="C2570" s="192" t="s">
        <v>261</v>
      </c>
      <c r="D2570" s="39" t="s">
        <v>312</v>
      </c>
      <c r="E2570" s="192">
        <v>160</v>
      </c>
      <c r="F2570" s="193">
        <v>25.216666666666669</v>
      </c>
      <c r="G2570" s="109"/>
      <c r="H2570" s="107"/>
    </row>
    <row r="2571" spans="1:8" ht="15.75">
      <c r="A2571" s="59" t="s">
        <v>421</v>
      </c>
      <c r="B2571" s="192" t="s">
        <v>260</v>
      </c>
      <c r="C2571" s="192" t="s">
        <v>261</v>
      </c>
      <c r="D2571" s="39" t="s">
        <v>301</v>
      </c>
      <c r="E2571" s="192">
        <v>160</v>
      </c>
      <c r="F2571" s="193">
        <v>77.777777777777771</v>
      </c>
      <c r="G2571" s="109"/>
      <c r="H2571" s="107"/>
    </row>
    <row r="2572" spans="1:8" ht="15.75">
      <c r="A2572" s="59" t="s">
        <v>421</v>
      </c>
      <c r="B2572" s="192" t="s">
        <v>260</v>
      </c>
      <c r="C2572" s="192" t="s">
        <v>261</v>
      </c>
      <c r="D2572" s="39" t="s">
        <v>282</v>
      </c>
      <c r="E2572" s="192">
        <v>250</v>
      </c>
      <c r="F2572" s="193">
        <v>83.333333333333371</v>
      </c>
      <c r="G2572" s="109"/>
      <c r="H2572" s="107"/>
    </row>
    <row r="2573" spans="1:8" ht="15.75">
      <c r="A2573" s="59" t="s">
        <v>421</v>
      </c>
      <c r="B2573" s="192" t="s">
        <v>260</v>
      </c>
      <c r="C2573" s="192" t="s">
        <v>261</v>
      </c>
      <c r="D2573" s="39" t="s">
        <v>283</v>
      </c>
      <c r="E2573" s="192">
        <v>160</v>
      </c>
      <c r="F2573" s="193">
        <v>25.277777777777771</v>
      </c>
      <c r="G2573" s="109"/>
      <c r="H2573" s="107"/>
    </row>
    <row r="2574" spans="1:8" ht="15.75">
      <c r="A2574" s="59" t="s">
        <v>421</v>
      </c>
      <c r="B2574" s="192" t="s">
        <v>260</v>
      </c>
      <c r="C2574" s="192" t="s">
        <v>261</v>
      </c>
      <c r="D2574" s="39" t="s">
        <v>332</v>
      </c>
      <c r="E2574" s="192">
        <v>250</v>
      </c>
      <c r="F2574" s="193">
        <v>99.666666666666657</v>
      </c>
      <c r="G2574" s="109"/>
      <c r="H2574" s="107"/>
    </row>
    <row r="2575" spans="1:8" ht="15.75">
      <c r="A2575" s="59" t="s">
        <v>421</v>
      </c>
      <c r="B2575" s="192" t="s">
        <v>260</v>
      </c>
      <c r="C2575" s="192" t="s">
        <v>261</v>
      </c>
      <c r="D2575" s="39" t="s">
        <v>316</v>
      </c>
      <c r="E2575" s="192">
        <v>160</v>
      </c>
      <c r="F2575" s="193">
        <v>49.833333333333314</v>
      </c>
      <c r="G2575" s="109"/>
      <c r="H2575" s="107"/>
    </row>
    <row r="2576" spans="1:8" ht="15.75">
      <c r="A2576" s="59" t="s">
        <v>421</v>
      </c>
      <c r="B2576" s="192" t="s">
        <v>260</v>
      </c>
      <c r="C2576" s="192" t="s">
        <v>261</v>
      </c>
      <c r="D2576" s="39" t="s">
        <v>335</v>
      </c>
      <c r="E2576" s="192">
        <v>100</v>
      </c>
      <c r="F2576" s="193">
        <v>47.888888888888893</v>
      </c>
      <c r="G2576" s="109"/>
      <c r="H2576" s="107"/>
    </row>
    <row r="2577" spans="1:8" ht="15.75">
      <c r="A2577" s="59" t="s">
        <v>421</v>
      </c>
      <c r="B2577" s="192" t="s">
        <v>260</v>
      </c>
      <c r="C2577" s="192" t="s">
        <v>261</v>
      </c>
      <c r="D2577" s="39" t="s">
        <v>317</v>
      </c>
      <c r="E2577" s="192">
        <v>160</v>
      </c>
      <c r="F2577" s="193">
        <v>9.2222222222222001</v>
      </c>
      <c r="G2577" s="109"/>
      <c r="H2577" s="107"/>
    </row>
    <row r="2578" spans="1:8" ht="15.75">
      <c r="A2578" s="118" t="s">
        <v>422</v>
      </c>
      <c r="B2578" s="192" t="s">
        <v>260</v>
      </c>
      <c r="C2578" s="94" t="s">
        <v>261</v>
      </c>
      <c r="D2578" s="97" t="s">
        <v>325</v>
      </c>
      <c r="E2578" s="94">
        <v>250</v>
      </c>
      <c r="F2578" s="193">
        <v>27.888888888888886</v>
      </c>
      <c r="G2578" s="109"/>
      <c r="H2578" s="107"/>
    </row>
    <row r="2579" spans="1:8" ht="15.75">
      <c r="A2579" s="59" t="s">
        <v>422</v>
      </c>
      <c r="B2579" s="192" t="s">
        <v>260</v>
      </c>
      <c r="C2579" s="192" t="s">
        <v>261</v>
      </c>
      <c r="D2579" s="39" t="s">
        <v>345</v>
      </c>
      <c r="E2579" s="192">
        <v>160</v>
      </c>
      <c r="F2579" s="193">
        <v>44.833333333333314</v>
      </c>
      <c r="G2579" s="109"/>
      <c r="H2579" s="107"/>
    </row>
    <row r="2580" spans="1:8" ht="15.75">
      <c r="A2580" s="59" t="s">
        <v>422</v>
      </c>
      <c r="B2580" s="192" t="s">
        <v>260</v>
      </c>
      <c r="C2580" s="192" t="s">
        <v>261</v>
      </c>
      <c r="D2580" s="39" t="s">
        <v>310</v>
      </c>
      <c r="E2580" s="192">
        <v>160</v>
      </c>
      <c r="F2580" s="193">
        <v>247.3111111111111</v>
      </c>
      <c r="G2580" s="109"/>
      <c r="H2580" s="107"/>
    </row>
    <row r="2581" spans="1:8" ht="15.75">
      <c r="A2581" s="59" t="s">
        <v>422</v>
      </c>
      <c r="B2581" s="192" t="s">
        <v>260</v>
      </c>
      <c r="C2581" s="192" t="s">
        <v>261</v>
      </c>
      <c r="D2581" s="39" t="s">
        <v>330</v>
      </c>
      <c r="E2581" s="192">
        <v>250</v>
      </c>
      <c r="F2581" s="193">
        <v>273.66666666666663</v>
      </c>
      <c r="G2581" s="109"/>
      <c r="H2581" s="107"/>
    </row>
    <row r="2582" spans="1:8" ht="15.75">
      <c r="A2582" s="59" t="s">
        <v>422</v>
      </c>
      <c r="B2582" s="192" t="s">
        <v>260</v>
      </c>
      <c r="C2582" s="192" t="s">
        <v>261</v>
      </c>
      <c r="D2582" s="39" t="s">
        <v>301</v>
      </c>
      <c r="E2582" s="192">
        <v>400</v>
      </c>
      <c r="F2582" s="193">
        <v>62.333333333333336</v>
      </c>
      <c r="G2582" s="109"/>
      <c r="H2582" s="107"/>
    </row>
    <row r="2583" spans="1:8" ht="15.75">
      <c r="A2583" s="59" t="s">
        <v>422</v>
      </c>
      <c r="B2583" s="192" t="s">
        <v>260</v>
      </c>
      <c r="C2583" s="192" t="s">
        <v>261</v>
      </c>
      <c r="D2583" s="39" t="s">
        <v>287</v>
      </c>
      <c r="E2583" s="192">
        <v>63</v>
      </c>
      <c r="F2583" s="193">
        <v>26.24444444444444</v>
      </c>
      <c r="G2583" s="109"/>
      <c r="H2583" s="107"/>
    </row>
    <row r="2584" spans="1:8" ht="15.75">
      <c r="A2584" s="59" t="s">
        <v>422</v>
      </c>
      <c r="B2584" s="192" t="s">
        <v>260</v>
      </c>
      <c r="C2584" s="192" t="s">
        <v>261</v>
      </c>
      <c r="D2584" s="39" t="s">
        <v>306</v>
      </c>
      <c r="E2584" s="192">
        <v>160</v>
      </c>
      <c r="F2584" s="193">
        <v>40.666666666666664</v>
      </c>
      <c r="G2584" s="109"/>
      <c r="H2584" s="107"/>
    </row>
    <row r="2585" spans="1:8" ht="15.75">
      <c r="A2585" s="59" t="s">
        <v>422</v>
      </c>
      <c r="B2585" s="192" t="s">
        <v>260</v>
      </c>
      <c r="C2585" s="192" t="s">
        <v>261</v>
      </c>
      <c r="D2585" s="39" t="s">
        <v>279</v>
      </c>
      <c r="E2585" s="192">
        <v>100</v>
      </c>
      <c r="F2585" s="193">
        <v>122.66666666666667</v>
      </c>
      <c r="G2585" s="109"/>
      <c r="H2585" s="107"/>
    </row>
    <row r="2586" spans="1:8" ht="15.75">
      <c r="A2586" s="59" t="s">
        <v>422</v>
      </c>
      <c r="B2586" s="192" t="s">
        <v>260</v>
      </c>
      <c r="C2586" s="192" t="s">
        <v>261</v>
      </c>
      <c r="D2586" s="39" t="s">
        <v>280</v>
      </c>
      <c r="E2586" s="192">
        <v>250</v>
      </c>
      <c r="F2586" s="193">
        <v>148.44444444444446</v>
      </c>
      <c r="G2586" s="109"/>
      <c r="H2586" s="107"/>
    </row>
    <row r="2587" spans="1:8" ht="15.75">
      <c r="A2587" s="59" t="s">
        <v>422</v>
      </c>
      <c r="B2587" s="192" t="s">
        <v>260</v>
      </c>
      <c r="C2587" s="192" t="s">
        <v>261</v>
      </c>
      <c r="D2587" s="39" t="s">
        <v>281</v>
      </c>
      <c r="E2587" s="192">
        <v>250</v>
      </c>
      <c r="F2587" s="193">
        <v>463.66666666666663</v>
      </c>
      <c r="G2587" s="109"/>
      <c r="H2587" s="107"/>
    </row>
    <row r="2588" spans="1:8" ht="15.75">
      <c r="A2588" s="59" t="s">
        <v>422</v>
      </c>
      <c r="B2588" s="192" t="s">
        <v>260</v>
      </c>
      <c r="C2588" s="192" t="s">
        <v>261</v>
      </c>
      <c r="D2588" s="39" t="s">
        <v>328</v>
      </c>
      <c r="E2588" s="192">
        <v>630</v>
      </c>
      <c r="F2588" s="193">
        <v>219.33333333333334</v>
      </c>
      <c r="G2588" s="109"/>
      <c r="H2588" s="107"/>
    </row>
    <row r="2589" spans="1:8" ht="15.75">
      <c r="A2589" s="59" t="s">
        <v>422</v>
      </c>
      <c r="B2589" s="192" t="s">
        <v>260</v>
      </c>
      <c r="C2589" s="192" t="s">
        <v>261</v>
      </c>
      <c r="D2589" s="39" t="s">
        <v>288</v>
      </c>
      <c r="E2589" s="192">
        <v>400</v>
      </c>
      <c r="F2589" s="193">
        <v>41.305555555555571</v>
      </c>
      <c r="G2589" s="109"/>
      <c r="H2589" s="107"/>
    </row>
    <row r="2590" spans="1:8" ht="15.75">
      <c r="A2590" s="59" t="s">
        <v>422</v>
      </c>
      <c r="B2590" s="192" t="s">
        <v>260</v>
      </c>
      <c r="C2590" s="192" t="s">
        <v>261</v>
      </c>
      <c r="D2590" s="39" t="s">
        <v>329</v>
      </c>
      <c r="E2590" s="192">
        <v>250</v>
      </c>
      <c r="F2590" s="193">
        <v>85</v>
      </c>
      <c r="G2590" s="109"/>
      <c r="H2590" s="107"/>
    </row>
    <row r="2591" spans="1:8" ht="15.75">
      <c r="A2591" s="59" t="s">
        <v>422</v>
      </c>
      <c r="B2591" s="192" t="s">
        <v>260</v>
      </c>
      <c r="C2591" s="192" t="s">
        <v>261</v>
      </c>
      <c r="D2591" s="39" t="s">
        <v>312</v>
      </c>
      <c r="E2591" s="192">
        <v>160</v>
      </c>
      <c r="F2591" s="193">
        <v>40.922222222222217</v>
      </c>
      <c r="G2591" s="109"/>
      <c r="H2591" s="107"/>
    </row>
    <row r="2592" spans="1:8" ht="15.75">
      <c r="A2592" s="59" t="s">
        <v>422</v>
      </c>
      <c r="B2592" s="192" t="s">
        <v>260</v>
      </c>
      <c r="C2592" s="192" t="s">
        <v>261</v>
      </c>
      <c r="D2592" s="39" t="s">
        <v>331</v>
      </c>
      <c r="E2592" s="192">
        <v>250</v>
      </c>
      <c r="F2592" s="193">
        <v>41.111111111111143</v>
      </c>
      <c r="G2592" s="109"/>
      <c r="H2592" s="107"/>
    </row>
    <row r="2593" spans="1:8" ht="15.75">
      <c r="A2593" s="59" t="s">
        <v>422</v>
      </c>
      <c r="B2593" s="192" t="s">
        <v>260</v>
      </c>
      <c r="C2593" s="192" t="s">
        <v>261</v>
      </c>
      <c r="D2593" s="39" t="s">
        <v>333</v>
      </c>
      <c r="E2593" s="192">
        <v>250</v>
      </c>
      <c r="F2593" s="193">
        <v>82.888888888888886</v>
      </c>
      <c r="G2593" s="109"/>
      <c r="H2593" s="107"/>
    </row>
    <row r="2594" spans="1:8" ht="15.75">
      <c r="A2594" s="59" t="s">
        <v>422</v>
      </c>
      <c r="B2594" s="192" t="s">
        <v>260</v>
      </c>
      <c r="C2594" s="192" t="s">
        <v>261</v>
      </c>
      <c r="D2594" s="39" t="s">
        <v>314</v>
      </c>
      <c r="E2594" s="192">
        <v>250</v>
      </c>
      <c r="F2594" s="193">
        <v>143.22499999999999</v>
      </c>
      <c r="G2594" s="109"/>
      <c r="H2594" s="107"/>
    </row>
    <row r="2595" spans="1:8" ht="15.75">
      <c r="A2595" s="59" t="s">
        <v>422</v>
      </c>
      <c r="B2595" s="192" t="s">
        <v>260</v>
      </c>
      <c r="C2595" s="192" t="s">
        <v>261</v>
      </c>
      <c r="D2595" s="39" t="s">
        <v>344</v>
      </c>
      <c r="E2595" s="192">
        <v>160</v>
      </c>
      <c r="F2595" s="193">
        <v>149</v>
      </c>
      <c r="G2595" s="109"/>
      <c r="H2595" s="107"/>
    </row>
    <row r="2596" spans="1:8" ht="15.75">
      <c r="A2596" s="59" t="s">
        <v>422</v>
      </c>
      <c r="B2596" s="192" t="s">
        <v>260</v>
      </c>
      <c r="C2596" s="192" t="s">
        <v>261</v>
      </c>
      <c r="D2596" s="39" t="s">
        <v>326</v>
      </c>
      <c r="E2596" s="192">
        <v>250</v>
      </c>
      <c r="F2596" s="193">
        <v>233.33333333333334</v>
      </c>
      <c r="G2596" s="109"/>
      <c r="H2596" s="107"/>
    </row>
    <row r="2597" spans="1:8" ht="15.75">
      <c r="A2597" s="59" t="s">
        <v>422</v>
      </c>
      <c r="B2597" s="192" t="s">
        <v>260</v>
      </c>
      <c r="C2597" s="192" t="s">
        <v>261</v>
      </c>
      <c r="D2597" s="39" t="s">
        <v>309</v>
      </c>
      <c r="E2597" s="192">
        <v>250</v>
      </c>
      <c r="F2597" s="193">
        <v>195.83333333333331</v>
      </c>
      <c r="G2597" s="109"/>
      <c r="H2597" s="107"/>
    </row>
    <row r="2598" spans="1:8" ht="15.75">
      <c r="A2598" s="59" t="s">
        <v>422</v>
      </c>
      <c r="B2598" s="192" t="s">
        <v>260</v>
      </c>
      <c r="C2598" s="192" t="s">
        <v>261</v>
      </c>
      <c r="D2598" s="39" t="s">
        <v>327</v>
      </c>
      <c r="E2598" s="192">
        <v>100</v>
      </c>
      <c r="F2598" s="193">
        <v>47.666666666666657</v>
      </c>
      <c r="G2598" s="109"/>
      <c r="H2598" s="107"/>
    </row>
    <row r="2599" spans="1:8" ht="15.75">
      <c r="A2599" s="59" t="s">
        <v>422</v>
      </c>
      <c r="B2599" s="192" t="s">
        <v>260</v>
      </c>
      <c r="C2599" s="192" t="s">
        <v>261</v>
      </c>
      <c r="D2599" s="39" t="s">
        <v>262</v>
      </c>
      <c r="E2599" s="192">
        <v>315</v>
      </c>
      <c r="F2599" s="193">
        <v>110.00000000000003</v>
      </c>
      <c r="G2599" s="109"/>
      <c r="H2599" s="107"/>
    </row>
    <row r="2600" spans="1:8" ht="15.75">
      <c r="A2600" s="59" t="s">
        <v>422</v>
      </c>
      <c r="B2600" s="192" t="s">
        <v>260</v>
      </c>
      <c r="C2600" s="192" t="s">
        <v>261</v>
      </c>
      <c r="D2600" s="39" t="s">
        <v>346</v>
      </c>
      <c r="E2600" s="192">
        <v>160</v>
      </c>
      <c r="F2600" s="193">
        <v>133.22222222222223</v>
      </c>
      <c r="G2600" s="109"/>
      <c r="H2600" s="107"/>
    </row>
    <row r="2601" spans="1:8" ht="15.75">
      <c r="A2601" s="59" t="s">
        <v>422</v>
      </c>
      <c r="B2601" s="192" t="s">
        <v>260</v>
      </c>
      <c r="C2601" s="192" t="s">
        <v>261</v>
      </c>
      <c r="D2601" s="39" t="s">
        <v>311</v>
      </c>
      <c r="E2601" s="192">
        <v>250</v>
      </c>
      <c r="F2601" s="193">
        <v>82.719444444444434</v>
      </c>
      <c r="G2601" s="109"/>
      <c r="H2601" s="107"/>
    </row>
    <row r="2602" spans="1:8" ht="15.75">
      <c r="A2602" s="59" t="s">
        <v>422</v>
      </c>
      <c r="B2602" s="192" t="s">
        <v>260</v>
      </c>
      <c r="C2602" s="192" t="s">
        <v>261</v>
      </c>
      <c r="D2602" s="39" t="s">
        <v>282</v>
      </c>
      <c r="E2602" s="192">
        <v>100</v>
      </c>
      <c r="F2602" s="193">
        <v>51</v>
      </c>
      <c r="G2602" s="109"/>
      <c r="H2602" s="107"/>
    </row>
    <row r="2603" spans="1:8" ht="17.25" customHeight="1">
      <c r="A2603" s="59" t="s">
        <v>422</v>
      </c>
      <c r="B2603" s="192" t="s">
        <v>260</v>
      </c>
      <c r="C2603" s="192" t="s">
        <v>261</v>
      </c>
      <c r="D2603" s="39" t="s">
        <v>268</v>
      </c>
      <c r="E2603" s="192">
        <v>630</v>
      </c>
      <c r="F2603" s="193">
        <v>525.55555555555554</v>
      </c>
      <c r="G2603" s="109"/>
      <c r="H2603" s="107"/>
    </row>
    <row r="2604" spans="1:8" ht="31.5">
      <c r="A2604" s="59" t="s">
        <v>423</v>
      </c>
      <c r="B2604" s="192" t="s">
        <v>260</v>
      </c>
      <c r="C2604" s="192" t="s">
        <v>261</v>
      </c>
      <c r="D2604" s="39" t="s">
        <v>281</v>
      </c>
      <c r="E2604" s="192">
        <v>160</v>
      </c>
      <c r="F2604" s="193">
        <v>151.88888888888889</v>
      </c>
      <c r="G2604" s="109"/>
      <c r="H2604" s="107"/>
    </row>
    <row r="2605" spans="1:8" ht="15.75">
      <c r="A2605" s="59" t="s">
        <v>424</v>
      </c>
      <c r="B2605" s="192" t="s">
        <v>260</v>
      </c>
      <c r="C2605" s="192" t="s">
        <v>261</v>
      </c>
      <c r="D2605" s="39" t="s">
        <v>150</v>
      </c>
      <c r="E2605" s="192">
        <v>400</v>
      </c>
      <c r="F2605" s="193">
        <v>244.99999999999997</v>
      </c>
      <c r="G2605" s="109"/>
      <c r="H2605" s="107"/>
    </row>
    <row r="2606" spans="1:8" ht="15.75">
      <c r="A2606" s="59" t="s">
        <v>424</v>
      </c>
      <c r="B2606" s="192" t="s">
        <v>260</v>
      </c>
      <c r="C2606" s="192" t="s">
        <v>261</v>
      </c>
      <c r="D2606" s="39" t="s">
        <v>344</v>
      </c>
      <c r="E2606" s="192">
        <v>400</v>
      </c>
      <c r="F2606" s="193">
        <v>67.958333333333314</v>
      </c>
      <c r="G2606" s="109"/>
      <c r="H2606" s="107"/>
    </row>
    <row r="2607" spans="1:8" ht="15.75">
      <c r="A2607" s="59" t="s">
        <v>424</v>
      </c>
      <c r="B2607" s="192" t="s">
        <v>260</v>
      </c>
      <c r="C2607" s="192" t="s">
        <v>261</v>
      </c>
      <c r="D2607" s="39" t="s">
        <v>280</v>
      </c>
      <c r="E2607" s="192">
        <v>400</v>
      </c>
      <c r="F2607" s="193">
        <v>386.44444444444446</v>
      </c>
      <c r="G2607" s="109"/>
      <c r="H2607" s="107"/>
    </row>
    <row r="2608" spans="1:8" ht="31.5">
      <c r="A2608" s="59" t="s">
        <v>423</v>
      </c>
      <c r="B2608" s="192" t="s">
        <v>260</v>
      </c>
      <c r="C2608" s="192" t="s">
        <v>261</v>
      </c>
      <c r="D2608" s="39" t="s">
        <v>313</v>
      </c>
      <c r="E2608" s="192">
        <v>400</v>
      </c>
      <c r="F2608" s="193">
        <v>337.41666666666669</v>
      </c>
      <c r="G2608" s="109"/>
      <c r="H2608" s="107"/>
    </row>
    <row r="2609" spans="1:8" ht="15.75">
      <c r="A2609" s="59" t="s">
        <v>425</v>
      </c>
      <c r="B2609" s="192" t="s">
        <v>260</v>
      </c>
      <c r="C2609" s="192" t="s">
        <v>261</v>
      </c>
      <c r="D2609" s="39" t="s">
        <v>325</v>
      </c>
      <c r="E2609" s="192">
        <v>250</v>
      </c>
      <c r="F2609" s="193">
        <v>180.61111111111114</v>
      </c>
      <c r="G2609" s="109"/>
      <c r="H2609" s="107"/>
    </row>
    <row r="2610" spans="1:8" ht="15.75">
      <c r="A2610" s="59" t="s">
        <v>425</v>
      </c>
      <c r="B2610" s="192" t="s">
        <v>260</v>
      </c>
      <c r="C2610" s="192" t="s">
        <v>261</v>
      </c>
      <c r="D2610" s="39" t="s">
        <v>150</v>
      </c>
      <c r="E2610" s="192">
        <v>160</v>
      </c>
      <c r="F2610" s="193">
        <v>124</v>
      </c>
      <c r="G2610" s="109"/>
      <c r="H2610" s="107"/>
    </row>
    <row r="2611" spans="1:8" ht="15.75">
      <c r="A2611" s="59" t="s">
        <v>425</v>
      </c>
      <c r="B2611" s="192" t="s">
        <v>260</v>
      </c>
      <c r="C2611" s="192" t="s">
        <v>261</v>
      </c>
      <c r="D2611" s="39" t="s">
        <v>279</v>
      </c>
      <c r="E2611" s="192">
        <v>160</v>
      </c>
      <c r="F2611" s="193">
        <v>148.61111111111111</v>
      </c>
      <c r="G2611" s="109"/>
      <c r="H2611" s="107"/>
    </row>
    <row r="2612" spans="1:8" ht="15.75">
      <c r="A2612" s="59" t="s">
        <v>425</v>
      </c>
      <c r="B2612" s="192" t="s">
        <v>260</v>
      </c>
      <c r="C2612" s="192" t="s">
        <v>261</v>
      </c>
      <c r="D2612" s="39" t="s">
        <v>346</v>
      </c>
      <c r="E2612" s="192">
        <v>160</v>
      </c>
      <c r="F2612" s="193">
        <v>135.22222222222223</v>
      </c>
      <c r="G2612" s="109"/>
      <c r="H2612" s="107"/>
    </row>
    <row r="2613" spans="1:8" ht="31.5">
      <c r="A2613" s="59" t="s">
        <v>423</v>
      </c>
      <c r="B2613" s="192" t="s">
        <v>260</v>
      </c>
      <c r="C2613" s="192" t="s">
        <v>261</v>
      </c>
      <c r="D2613" s="39" t="s">
        <v>328</v>
      </c>
      <c r="E2613" s="192">
        <v>100</v>
      </c>
      <c r="F2613" s="193">
        <v>82.083333333333329</v>
      </c>
      <c r="G2613" s="109"/>
      <c r="H2613" s="107"/>
    </row>
    <row r="2614" spans="1:8" ht="31.5">
      <c r="A2614" s="59" t="s">
        <v>423</v>
      </c>
      <c r="B2614" s="192" t="s">
        <v>260</v>
      </c>
      <c r="C2614" s="192" t="s">
        <v>261</v>
      </c>
      <c r="D2614" s="39" t="s">
        <v>290</v>
      </c>
      <c r="E2614" s="192">
        <v>100</v>
      </c>
      <c r="F2614" s="193">
        <v>84.444444444444443</v>
      </c>
      <c r="G2614" s="109"/>
      <c r="H2614" s="107"/>
    </row>
    <row r="2615" spans="1:8" ht="15.75">
      <c r="A2615" s="59" t="s">
        <v>426</v>
      </c>
      <c r="B2615" s="192" t="s">
        <v>260</v>
      </c>
      <c r="C2615" s="192" t="s">
        <v>261</v>
      </c>
      <c r="D2615" s="39" t="s">
        <v>380</v>
      </c>
      <c r="E2615" s="192">
        <v>60</v>
      </c>
      <c r="F2615" s="193">
        <v>35.888888888888886</v>
      </c>
      <c r="G2615" s="109"/>
      <c r="H2615" s="107"/>
    </row>
    <row r="2616" spans="1:8" s="106" customFormat="1" ht="31.5">
      <c r="A2616" s="59" t="s">
        <v>423</v>
      </c>
      <c r="B2616" s="192" t="s">
        <v>260</v>
      </c>
      <c r="C2616" s="192" t="s">
        <v>261</v>
      </c>
      <c r="D2616" s="39" t="s">
        <v>957</v>
      </c>
      <c r="E2616" s="192">
        <v>630</v>
      </c>
      <c r="F2616" s="193">
        <v>580.55555555555554</v>
      </c>
      <c r="G2616" s="69"/>
    </row>
    <row r="2617" spans="1:8" ht="15.75">
      <c r="A2617" s="120" t="s">
        <v>427</v>
      </c>
      <c r="B2617" s="86" t="s">
        <v>428</v>
      </c>
      <c r="C2617" s="86" t="s">
        <v>429</v>
      </c>
      <c r="D2617" s="86" t="s">
        <v>331</v>
      </c>
      <c r="E2617" s="86" t="s">
        <v>353</v>
      </c>
      <c r="F2617" s="86" t="s">
        <v>419</v>
      </c>
    </row>
    <row r="2618" spans="1:8" ht="15.75">
      <c r="A2618" s="120" t="s">
        <v>427</v>
      </c>
      <c r="B2618" s="86" t="s">
        <v>428</v>
      </c>
      <c r="C2618" s="86" t="s">
        <v>429</v>
      </c>
      <c r="D2618" s="86" t="s">
        <v>312</v>
      </c>
      <c r="E2618" s="86" t="s">
        <v>353</v>
      </c>
      <c r="F2618" s="86" t="s">
        <v>339</v>
      </c>
    </row>
    <row r="2619" spans="1:8" ht="15.75">
      <c r="A2619" s="120" t="s">
        <v>431</v>
      </c>
      <c r="B2619" s="86" t="s">
        <v>428</v>
      </c>
      <c r="C2619" s="86" t="s">
        <v>429</v>
      </c>
      <c r="D2619" s="86" t="s">
        <v>317</v>
      </c>
      <c r="E2619" s="86" t="s">
        <v>353</v>
      </c>
      <c r="F2619" s="86" t="s">
        <v>384</v>
      </c>
    </row>
    <row r="2620" spans="1:8" ht="15.75">
      <c r="A2620" s="120" t="s">
        <v>431</v>
      </c>
      <c r="B2620" s="86" t="s">
        <v>428</v>
      </c>
      <c r="C2620" s="86" t="s">
        <v>429</v>
      </c>
      <c r="D2620" s="86" t="s">
        <v>350</v>
      </c>
      <c r="E2620" s="86" t="s">
        <v>432</v>
      </c>
      <c r="F2620" s="86" t="s">
        <v>280</v>
      </c>
    </row>
    <row r="2621" spans="1:8" ht="15.75">
      <c r="A2621" s="120" t="s">
        <v>431</v>
      </c>
      <c r="B2621" s="86" t="s">
        <v>428</v>
      </c>
      <c r="C2621" s="86" t="s">
        <v>429</v>
      </c>
      <c r="D2621" s="86" t="s">
        <v>311</v>
      </c>
      <c r="E2621" s="86" t="s">
        <v>432</v>
      </c>
      <c r="F2621" s="86" t="s">
        <v>294</v>
      </c>
    </row>
    <row r="2622" spans="1:8" ht="15.75">
      <c r="A2622" s="120" t="s">
        <v>431</v>
      </c>
      <c r="B2622" s="86" t="s">
        <v>428</v>
      </c>
      <c r="C2622" s="86" t="s">
        <v>429</v>
      </c>
      <c r="D2622" s="86" t="s">
        <v>330</v>
      </c>
      <c r="E2622" s="86" t="s">
        <v>353</v>
      </c>
      <c r="F2622" s="86" t="s">
        <v>337</v>
      </c>
    </row>
    <row r="2623" spans="1:8" ht="15.75">
      <c r="A2623" s="120" t="s">
        <v>431</v>
      </c>
      <c r="B2623" s="86" t="s">
        <v>428</v>
      </c>
      <c r="C2623" s="86" t="s">
        <v>429</v>
      </c>
      <c r="D2623" s="86" t="s">
        <v>329</v>
      </c>
      <c r="E2623" s="86" t="s">
        <v>432</v>
      </c>
      <c r="F2623" s="86" t="s">
        <v>333</v>
      </c>
    </row>
    <row r="2624" spans="1:8" ht="15.75">
      <c r="A2624" s="120" t="s">
        <v>434</v>
      </c>
      <c r="B2624" s="86" t="s">
        <v>428</v>
      </c>
      <c r="C2624" s="86" t="s">
        <v>429</v>
      </c>
      <c r="D2624" s="86" t="s">
        <v>435</v>
      </c>
      <c r="E2624" s="86" t="s">
        <v>301</v>
      </c>
      <c r="F2624" s="86"/>
    </row>
    <row r="2625" spans="1:6" ht="15.75">
      <c r="A2625" s="120" t="s">
        <v>434</v>
      </c>
      <c r="B2625" s="86" t="s">
        <v>428</v>
      </c>
      <c r="C2625" s="86" t="s">
        <v>429</v>
      </c>
      <c r="D2625" s="86" t="s">
        <v>436</v>
      </c>
      <c r="E2625" s="86" t="s">
        <v>301</v>
      </c>
      <c r="F2625" s="86"/>
    </row>
    <row r="2626" spans="1:6" ht="15.75">
      <c r="A2626" s="120" t="s">
        <v>434</v>
      </c>
      <c r="B2626" s="86" t="s">
        <v>428</v>
      </c>
      <c r="C2626" s="86" t="s">
        <v>429</v>
      </c>
      <c r="D2626" s="86" t="s">
        <v>437</v>
      </c>
      <c r="E2626" s="86" t="s">
        <v>438</v>
      </c>
      <c r="F2626" s="86"/>
    </row>
    <row r="2627" spans="1:6" ht="15.75">
      <c r="A2627" s="120" t="s">
        <v>434</v>
      </c>
      <c r="B2627" s="86" t="s">
        <v>428</v>
      </c>
      <c r="C2627" s="86" t="s">
        <v>429</v>
      </c>
      <c r="D2627" s="86" t="s">
        <v>295</v>
      </c>
      <c r="E2627" s="86" t="s">
        <v>353</v>
      </c>
      <c r="F2627" s="86" t="s">
        <v>384</v>
      </c>
    </row>
    <row r="2628" spans="1:6" ht="15.75">
      <c r="A2628" s="120" t="s">
        <v>434</v>
      </c>
      <c r="B2628" s="86" t="s">
        <v>428</v>
      </c>
      <c r="C2628" s="86" t="s">
        <v>429</v>
      </c>
      <c r="D2628" s="86" t="s">
        <v>319</v>
      </c>
      <c r="E2628" s="86" t="s">
        <v>432</v>
      </c>
      <c r="F2628" s="86" t="s">
        <v>301</v>
      </c>
    </row>
    <row r="2629" spans="1:6" ht="15.75">
      <c r="A2629" s="120" t="s">
        <v>434</v>
      </c>
      <c r="B2629" s="86" t="s">
        <v>428</v>
      </c>
      <c r="C2629" s="86" t="s">
        <v>429</v>
      </c>
      <c r="D2629" s="86" t="s">
        <v>291</v>
      </c>
      <c r="E2629" s="86" t="s">
        <v>353</v>
      </c>
      <c r="F2629" s="86" t="s">
        <v>280</v>
      </c>
    </row>
    <row r="2630" spans="1:6" ht="15.75">
      <c r="A2630" s="120" t="s">
        <v>434</v>
      </c>
      <c r="B2630" s="86" t="s">
        <v>428</v>
      </c>
      <c r="C2630" s="86" t="s">
        <v>429</v>
      </c>
      <c r="D2630" s="86" t="s">
        <v>316</v>
      </c>
      <c r="E2630" s="86" t="s">
        <v>301</v>
      </c>
      <c r="F2630" s="86"/>
    </row>
    <row r="2631" spans="1:6" ht="15.75">
      <c r="A2631" s="120" t="s">
        <v>434</v>
      </c>
      <c r="B2631" s="86" t="s">
        <v>428</v>
      </c>
      <c r="C2631" s="86" t="s">
        <v>429</v>
      </c>
      <c r="D2631" s="86" t="s">
        <v>380</v>
      </c>
      <c r="E2631" s="86" t="s">
        <v>353</v>
      </c>
      <c r="F2631" s="86" t="s">
        <v>316</v>
      </c>
    </row>
    <row r="2632" spans="1:6" ht="15.75">
      <c r="A2632" s="120" t="s">
        <v>434</v>
      </c>
      <c r="B2632" s="86" t="s">
        <v>428</v>
      </c>
      <c r="C2632" s="86" t="s">
        <v>429</v>
      </c>
      <c r="D2632" s="86" t="s">
        <v>379</v>
      </c>
      <c r="E2632" s="86" t="s">
        <v>432</v>
      </c>
      <c r="F2632" s="86" t="s">
        <v>353</v>
      </c>
    </row>
    <row r="2633" spans="1:6" ht="15.75">
      <c r="A2633" s="120" t="s">
        <v>434</v>
      </c>
      <c r="B2633" s="86" t="s">
        <v>428</v>
      </c>
      <c r="C2633" s="86" t="s">
        <v>429</v>
      </c>
      <c r="D2633" s="86" t="s">
        <v>347</v>
      </c>
      <c r="E2633" s="86" t="s">
        <v>353</v>
      </c>
      <c r="F2633" s="86" t="s">
        <v>294</v>
      </c>
    </row>
    <row r="2634" spans="1:6" ht="15.75">
      <c r="A2634" s="120" t="s">
        <v>434</v>
      </c>
      <c r="B2634" s="86" t="s">
        <v>428</v>
      </c>
      <c r="C2634" s="86" t="s">
        <v>429</v>
      </c>
      <c r="D2634" s="86" t="s">
        <v>333</v>
      </c>
      <c r="E2634" s="86" t="s">
        <v>353</v>
      </c>
      <c r="F2634" s="86" t="s">
        <v>333</v>
      </c>
    </row>
    <row r="2635" spans="1:6" ht="15.75">
      <c r="A2635" s="120" t="s">
        <v>434</v>
      </c>
      <c r="B2635" s="86" t="s">
        <v>428</v>
      </c>
      <c r="C2635" s="86" t="s">
        <v>429</v>
      </c>
      <c r="D2635" s="86" t="s">
        <v>290</v>
      </c>
      <c r="E2635" s="86" t="s">
        <v>439</v>
      </c>
      <c r="F2635" s="86" t="s">
        <v>397</v>
      </c>
    </row>
    <row r="2636" spans="1:6" ht="15.75">
      <c r="A2636" s="120" t="s">
        <v>434</v>
      </c>
      <c r="B2636" s="86" t="s">
        <v>428</v>
      </c>
      <c r="C2636" s="86" t="s">
        <v>429</v>
      </c>
      <c r="D2636" s="86" t="s">
        <v>430</v>
      </c>
      <c r="E2636" s="86" t="s">
        <v>353</v>
      </c>
      <c r="F2636" s="86" t="s">
        <v>291</v>
      </c>
    </row>
    <row r="2637" spans="1:6" ht="15.75">
      <c r="A2637" s="120" t="s">
        <v>434</v>
      </c>
      <c r="B2637" s="86" t="s">
        <v>428</v>
      </c>
      <c r="C2637" s="86" t="s">
        <v>429</v>
      </c>
      <c r="D2637" s="86" t="s">
        <v>270</v>
      </c>
      <c r="E2637" s="86" t="s">
        <v>432</v>
      </c>
      <c r="F2637" s="86" t="s">
        <v>301</v>
      </c>
    </row>
    <row r="2638" spans="1:6" ht="15.75">
      <c r="A2638" s="120" t="s">
        <v>434</v>
      </c>
      <c r="B2638" s="86" t="s">
        <v>428</v>
      </c>
      <c r="C2638" s="86" t="s">
        <v>429</v>
      </c>
      <c r="D2638" s="86" t="s">
        <v>341</v>
      </c>
      <c r="E2638" s="86" t="s">
        <v>439</v>
      </c>
      <c r="F2638" s="86" t="s">
        <v>339</v>
      </c>
    </row>
    <row r="2639" spans="1:6" ht="15.75">
      <c r="A2639" s="120" t="s">
        <v>434</v>
      </c>
      <c r="B2639" s="86" t="s">
        <v>428</v>
      </c>
      <c r="C2639" s="86" t="s">
        <v>429</v>
      </c>
      <c r="D2639" s="86" t="s">
        <v>314</v>
      </c>
      <c r="E2639" s="86" t="s">
        <v>439</v>
      </c>
      <c r="F2639" s="86" t="s">
        <v>316</v>
      </c>
    </row>
    <row r="2640" spans="1:6" ht="15.75">
      <c r="A2640" s="120" t="s">
        <v>434</v>
      </c>
      <c r="B2640" s="86" t="s">
        <v>428</v>
      </c>
      <c r="C2640" s="86" t="s">
        <v>429</v>
      </c>
      <c r="D2640" s="86" t="s">
        <v>280</v>
      </c>
      <c r="E2640" s="86" t="s">
        <v>432</v>
      </c>
      <c r="F2640" s="86" t="s">
        <v>384</v>
      </c>
    </row>
    <row r="2641" spans="1:6" ht="15.75">
      <c r="A2641" s="120" t="s">
        <v>434</v>
      </c>
      <c r="B2641" s="86" t="s">
        <v>428</v>
      </c>
      <c r="C2641" s="86" t="s">
        <v>429</v>
      </c>
      <c r="D2641" s="86" t="s">
        <v>346</v>
      </c>
      <c r="E2641" s="86" t="s">
        <v>438</v>
      </c>
      <c r="F2641" s="86" t="s">
        <v>397</v>
      </c>
    </row>
    <row r="2642" spans="1:6" ht="15.75">
      <c r="A2642" s="120" t="s">
        <v>434</v>
      </c>
      <c r="B2642" s="86" t="s">
        <v>428</v>
      </c>
      <c r="C2642" s="86" t="s">
        <v>429</v>
      </c>
      <c r="D2642" s="86" t="s">
        <v>310</v>
      </c>
      <c r="E2642" s="86" t="s">
        <v>439</v>
      </c>
      <c r="F2642" s="86" t="s">
        <v>316</v>
      </c>
    </row>
    <row r="2643" spans="1:6" ht="15.75">
      <c r="A2643" s="120" t="s">
        <v>434</v>
      </c>
      <c r="B2643" s="86" t="s">
        <v>428</v>
      </c>
      <c r="C2643" s="86" t="s">
        <v>429</v>
      </c>
      <c r="D2643" s="86" t="s">
        <v>279</v>
      </c>
      <c r="E2643" s="86" t="s">
        <v>353</v>
      </c>
      <c r="F2643" s="86" t="s">
        <v>316</v>
      </c>
    </row>
    <row r="2644" spans="1:6" ht="15.75">
      <c r="A2644" s="120" t="s">
        <v>434</v>
      </c>
      <c r="B2644" s="86" t="s">
        <v>428</v>
      </c>
      <c r="C2644" s="86" t="s">
        <v>429</v>
      </c>
      <c r="D2644" s="86" t="s">
        <v>309</v>
      </c>
      <c r="E2644" s="86" t="s">
        <v>439</v>
      </c>
      <c r="F2644" s="86" t="s">
        <v>407</v>
      </c>
    </row>
    <row r="2645" spans="1:6" ht="15.75">
      <c r="A2645" s="120" t="s">
        <v>434</v>
      </c>
      <c r="B2645" s="86" t="s">
        <v>428</v>
      </c>
      <c r="C2645" s="86" t="s">
        <v>429</v>
      </c>
      <c r="D2645" s="86" t="s">
        <v>440</v>
      </c>
      <c r="E2645" s="86" t="s">
        <v>438</v>
      </c>
      <c r="F2645" s="86"/>
    </row>
    <row r="2646" spans="1:6" ht="15.75">
      <c r="A2646" s="120" t="s">
        <v>434</v>
      </c>
      <c r="B2646" s="86" t="s">
        <v>428</v>
      </c>
      <c r="C2646" s="86" t="s">
        <v>429</v>
      </c>
      <c r="D2646" s="86" t="s">
        <v>441</v>
      </c>
      <c r="E2646" s="86" t="s">
        <v>432</v>
      </c>
      <c r="F2646" s="86"/>
    </row>
    <row r="2647" spans="1:6" ht="15.75">
      <c r="A2647" s="120" t="s">
        <v>434</v>
      </c>
      <c r="B2647" s="86" t="s">
        <v>428</v>
      </c>
      <c r="C2647" s="86" t="s">
        <v>429</v>
      </c>
      <c r="D2647" s="86" t="s">
        <v>318</v>
      </c>
      <c r="E2647" s="86" t="s">
        <v>439</v>
      </c>
      <c r="F2647" s="86" t="s">
        <v>442</v>
      </c>
    </row>
    <row r="2648" spans="1:6" ht="15.75">
      <c r="A2648" s="120" t="s">
        <v>434</v>
      </c>
      <c r="B2648" s="86" t="s">
        <v>428</v>
      </c>
      <c r="C2648" s="86" t="s">
        <v>429</v>
      </c>
      <c r="D2648" s="86" t="s">
        <v>443</v>
      </c>
      <c r="E2648" s="86" t="s">
        <v>438</v>
      </c>
      <c r="F2648" s="86"/>
    </row>
    <row r="2649" spans="1:6" ht="15.75">
      <c r="A2649" s="120" t="s">
        <v>434</v>
      </c>
      <c r="B2649" s="86" t="s">
        <v>428</v>
      </c>
      <c r="C2649" s="86" t="s">
        <v>429</v>
      </c>
      <c r="D2649" s="86" t="s">
        <v>378</v>
      </c>
      <c r="E2649" s="86" t="s">
        <v>439</v>
      </c>
      <c r="F2649" s="86" t="s">
        <v>295</v>
      </c>
    </row>
    <row r="2650" spans="1:6" ht="15.75">
      <c r="A2650" s="120" t="s">
        <v>434</v>
      </c>
      <c r="B2650" s="86" t="s">
        <v>428</v>
      </c>
      <c r="C2650" s="86" t="s">
        <v>429</v>
      </c>
      <c r="D2650" s="86" t="s">
        <v>444</v>
      </c>
      <c r="E2650" s="86" t="s">
        <v>438</v>
      </c>
      <c r="F2650" s="86"/>
    </row>
    <row r="2651" spans="1:6" ht="15.75">
      <c r="A2651" s="120" t="s">
        <v>434</v>
      </c>
      <c r="B2651" s="86" t="s">
        <v>428</v>
      </c>
      <c r="C2651" s="86" t="s">
        <v>429</v>
      </c>
      <c r="D2651" s="86" t="s">
        <v>334</v>
      </c>
      <c r="E2651" s="86" t="s">
        <v>432</v>
      </c>
      <c r="F2651" s="86" t="s">
        <v>330</v>
      </c>
    </row>
    <row r="2652" spans="1:6" ht="15.75">
      <c r="A2652" s="120" t="s">
        <v>434</v>
      </c>
      <c r="B2652" s="86" t="s">
        <v>428</v>
      </c>
      <c r="C2652" s="86" t="s">
        <v>429</v>
      </c>
      <c r="D2652" s="86" t="s">
        <v>345</v>
      </c>
      <c r="E2652" s="86" t="s">
        <v>432</v>
      </c>
      <c r="F2652" s="86" t="s">
        <v>384</v>
      </c>
    </row>
    <row r="2653" spans="1:6" ht="15.75">
      <c r="A2653" s="120" t="s">
        <v>434</v>
      </c>
      <c r="B2653" s="86" t="s">
        <v>428</v>
      </c>
      <c r="C2653" s="86" t="s">
        <v>429</v>
      </c>
      <c r="D2653" s="86" t="s">
        <v>325</v>
      </c>
      <c r="E2653" s="86" t="s">
        <v>353</v>
      </c>
      <c r="F2653" s="86" t="s">
        <v>295</v>
      </c>
    </row>
    <row r="2654" spans="1:6" ht="15.75">
      <c r="A2654" s="120" t="s">
        <v>434</v>
      </c>
      <c r="B2654" s="86" t="s">
        <v>428</v>
      </c>
      <c r="C2654" s="86" t="s">
        <v>429</v>
      </c>
      <c r="D2654" s="86" t="s">
        <v>271</v>
      </c>
      <c r="E2654" s="86" t="s">
        <v>353</v>
      </c>
      <c r="F2654" s="86" t="s">
        <v>294</v>
      </c>
    </row>
    <row r="2655" spans="1:6" ht="15.75">
      <c r="A2655" s="120" t="s">
        <v>434</v>
      </c>
      <c r="B2655" s="86" t="s">
        <v>428</v>
      </c>
      <c r="C2655" s="86" t="s">
        <v>429</v>
      </c>
      <c r="D2655" s="86" t="s">
        <v>419</v>
      </c>
      <c r="E2655" s="86" t="s">
        <v>432</v>
      </c>
      <c r="F2655" s="86" t="s">
        <v>384</v>
      </c>
    </row>
    <row r="2656" spans="1:6" ht="15.75">
      <c r="A2656" s="120" t="s">
        <v>434</v>
      </c>
      <c r="B2656" s="86" t="s">
        <v>428</v>
      </c>
      <c r="C2656" s="86" t="s">
        <v>429</v>
      </c>
      <c r="D2656" s="86" t="s">
        <v>306</v>
      </c>
      <c r="E2656" s="86" t="s">
        <v>445</v>
      </c>
      <c r="F2656" s="86" t="s">
        <v>419</v>
      </c>
    </row>
    <row r="2657" spans="1:6" ht="15.75">
      <c r="A2657" s="120" t="s">
        <v>434</v>
      </c>
      <c r="B2657" s="86" t="s">
        <v>428</v>
      </c>
      <c r="C2657" s="86" t="s">
        <v>429</v>
      </c>
      <c r="D2657" s="86" t="s">
        <v>287</v>
      </c>
      <c r="E2657" s="86" t="s">
        <v>353</v>
      </c>
      <c r="F2657" s="86" t="s">
        <v>419</v>
      </c>
    </row>
    <row r="2658" spans="1:6" ht="15.75">
      <c r="A2658" s="120" t="s">
        <v>434</v>
      </c>
      <c r="B2658" s="86" t="s">
        <v>428</v>
      </c>
      <c r="C2658" s="86" t="s">
        <v>429</v>
      </c>
      <c r="D2658" s="86" t="s">
        <v>285</v>
      </c>
      <c r="E2658" s="86" t="s">
        <v>432</v>
      </c>
      <c r="F2658" s="86" t="s">
        <v>295</v>
      </c>
    </row>
    <row r="2659" spans="1:6" ht="15.75">
      <c r="A2659" s="120" t="s">
        <v>434</v>
      </c>
      <c r="B2659" s="86" t="s">
        <v>428</v>
      </c>
      <c r="C2659" s="86" t="s">
        <v>429</v>
      </c>
      <c r="D2659" s="86" t="s">
        <v>342</v>
      </c>
      <c r="E2659" s="86" t="s">
        <v>439</v>
      </c>
      <c r="F2659" s="86" t="s">
        <v>397</v>
      </c>
    </row>
    <row r="2660" spans="1:6" ht="15.75">
      <c r="A2660" s="120" t="s">
        <v>434</v>
      </c>
      <c r="B2660" s="86" t="s">
        <v>428</v>
      </c>
      <c r="C2660" s="86" t="s">
        <v>429</v>
      </c>
      <c r="D2660" s="86" t="s">
        <v>302</v>
      </c>
      <c r="E2660" s="86" t="s">
        <v>353</v>
      </c>
      <c r="F2660" s="86" t="s">
        <v>316</v>
      </c>
    </row>
    <row r="2661" spans="1:6" ht="15.75">
      <c r="A2661" s="120" t="s">
        <v>434</v>
      </c>
      <c r="B2661" s="86" t="s">
        <v>428</v>
      </c>
      <c r="C2661" s="86" t="s">
        <v>429</v>
      </c>
      <c r="D2661" s="86" t="s">
        <v>294</v>
      </c>
      <c r="E2661" s="86" t="s">
        <v>439</v>
      </c>
      <c r="F2661" s="86" t="s">
        <v>446</v>
      </c>
    </row>
    <row r="2662" spans="1:6" ht="15.75">
      <c r="A2662" s="120" t="s">
        <v>434</v>
      </c>
      <c r="B2662" s="86" t="s">
        <v>428</v>
      </c>
      <c r="C2662" s="86" t="s">
        <v>429</v>
      </c>
      <c r="D2662" s="86" t="s">
        <v>327</v>
      </c>
      <c r="E2662" s="86" t="s">
        <v>432</v>
      </c>
      <c r="F2662" s="86" t="s">
        <v>410</v>
      </c>
    </row>
    <row r="2663" spans="1:6" ht="15.75">
      <c r="A2663" s="120" t="s">
        <v>434</v>
      </c>
      <c r="B2663" s="86" t="s">
        <v>428</v>
      </c>
      <c r="C2663" s="86" t="s">
        <v>429</v>
      </c>
      <c r="D2663" s="86" t="s">
        <v>326</v>
      </c>
      <c r="E2663" s="86" t="s">
        <v>439</v>
      </c>
      <c r="F2663" s="86" t="s">
        <v>447</v>
      </c>
    </row>
    <row r="2664" spans="1:6" ht="15.75">
      <c r="A2664" s="120" t="s">
        <v>434</v>
      </c>
      <c r="B2664" s="86" t="s">
        <v>428</v>
      </c>
      <c r="C2664" s="86" t="s">
        <v>429</v>
      </c>
      <c r="D2664" s="86" t="s">
        <v>344</v>
      </c>
      <c r="E2664" s="86" t="s">
        <v>432</v>
      </c>
      <c r="F2664" s="86" t="s">
        <v>384</v>
      </c>
    </row>
    <row r="2665" spans="1:6" ht="15.75">
      <c r="A2665" s="120" t="s">
        <v>434</v>
      </c>
      <c r="B2665" s="86" t="s">
        <v>428</v>
      </c>
      <c r="C2665" s="86" t="s">
        <v>429</v>
      </c>
      <c r="D2665" s="86" t="s">
        <v>406</v>
      </c>
      <c r="E2665" s="86" t="s">
        <v>353</v>
      </c>
      <c r="F2665" s="86" t="s">
        <v>337</v>
      </c>
    </row>
    <row r="2666" spans="1:6" ht="15.75">
      <c r="A2666" s="120" t="s">
        <v>434</v>
      </c>
      <c r="B2666" s="86" t="s">
        <v>428</v>
      </c>
      <c r="C2666" s="86" t="s">
        <v>429</v>
      </c>
      <c r="D2666" s="86" t="s">
        <v>411</v>
      </c>
      <c r="E2666" s="86" t="s">
        <v>367</v>
      </c>
      <c r="F2666" s="86" t="s">
        <v>330</v>
      </c>
    </row>
    <row r="2667" spans="1:6" ht="15.75">
      <c r="A2667" s="120" t="s">
        <v>434</v>
      </c>
      <c r="B2667" s="86" t="s">
        <v>428</v>
      </c>
      <c r="C2667" s="86" t="s">
        <v>429</v>
      </c>
      <c r="D2667" s="86" t="s">
        <v>384</v>
      </c>
      <c r="E2667" s="86" t="s">
        <v>367</v>
      </c>
      <c r="F2667" s="86" t="s">
        <v>301</v>
      </c>
    </row>
    <row r="2668" spans="1:6" ht="15.75">
      <c r="A2668" s="120" t="s">
        <v>434</v>
      </c>
      <c r="B2668" s="86" t="s">
        <v>428</v>
      </c>
      <c r="C2668" s="86" t="s">
        <v>429</v>
      </c>
      <c r="D2668" s="86" t="s">
        <v>371</v>
      </c>
      <c r="E2668" s="86" t="s">
        <v>353</v>
      </c>
      <c r="F2668" s="86" t="s">
        <v>316</v>
      </c>
    </row>
    <row r="2669" spans="1:6" ht="15.75">
      <c r="A2669" s="120" t="s">
        <v>434</v>
      </c>
      <c r="B2669" s="86" t="s">
        <v>428</v>
      </c>
      <c r="C2669" s="86" t="s">
        <v>429</v>
      </c>
      <c r="D2669" s="86" t="s">
        <v>320</v>
      </c>
      <c r="E2669" s="86" t="s">
        <v>439</v>
      </c>
      <c r="F2669" s="86" t="s">
        <v>397</v>
      </c>
    </row>
    <row r="2670" spans="1:6" ht="15.75">
      <c r="A2670" s="120" t="s">
        <v>434</v>
      </c>
      <c r="B2670" s="86" t="s">
        <v>428</v>
      </c>
      <c r="C2670" s="86" t="s">
        <v>429</v>
      </c>
      <c r="D2670" s="86" t="s">
        <v>335</v>
      </c>
      <c r="E2670" s="86" t="s">
        <v>439</v>
      </c>
      <c r="F2670" s="86" t="s">
        <v>316</v>
      </c>
    </row>
    <row r="2671" spans="1:6" ht="15.75">
      <c r="A2671" s="120" t="s">
        <v>434</v>
      </c>
      <c r="B2671" s="86" t="s">
        <v>428</v>
      </c>
      <c r="C2671" s="86" t="s">
        <v>429</v>
      </c>
      <c r="D2671" s="86" t="s">
        <v>274</v>
      </c>
      <c r="E2671" s="86" t="s">
        <v>353</v>
      </c>
      <c r="F2671" s="86" t="s">
        <v>384</v>
      </c>
    </row>
    <row r="2672" spans="1:6" ht="15.75">
      <c r="A2672" s="120" t="s">
        <v>434</v>
      </c>
      <c r="B2672" s="86" t="s">
        <v>428</v>
      </c>
      <c r="C2672" s="86" t="s">
        <v>429</v>
      </c>
      <c r="D2672" s="86" t="s">
        <v>332</v>
      </c>
      <c r="E2672" s="86" t="s">
        <v>432</v>
      </c>
      <c r="F2672" s="86" t="s">
        <v>333</v>
      </c>
    </row>
    <row r="2673" spans="1:6" ht="15.75">
      <c r="A2673" s="120" t="s">
        <v>434</v>
      </c>
      <c r="B2673" s="86" t="s">
        <v>428</v>
      </c>
      <c r="C2673" s="86" t="s">
        <v>429</v>
      </c>
      <c r="D2673" s="86" t="s">
        <v>328</v>
      </c>
      <c r="E2673" s="86" t="s">
        <v>439</v>
      </c>
      <c r="F2673" s="86" t="s">
        <v>330</v>
      </c>
    </row>
    <row r="2674" spans="1:6" ht="15.75">
      <c r="A2674" s="120" t="s">
        <v>434</v>
      </c>
      <c r="B2674" s="86" t="s">
        <v>428</v>
      </c>
      <c r="C2674" s="86" t="s">
        <v>429</v>
      </c>
      <c r="D2674" s="86" t="s">
        <v>281</v>
      </c>
      <c r="E2674" s="86" t="s">
        <v>432</v>
      </c>
      <c r="F2674" s="86" t="s">
        <v>316</v>
      </c>
    </row>
    <row r="2675" spans="1:6" ht="15.75">
      <c r="A2675" s="120" t="s">
        <v>434</v>
      </c>
      <c r="B2675" s="86" t="s">
        <v>428</v>
      </c>
      <c r="C2675" s="86" t="s">
        <v>429</v>
      </c>
      <c r="D2675" s="86" t="s">
        <v>262</v>
      </c>
      <c r="E2675" s="86" t="s">
        <v>353</v>
      </c>
      <c r="F2675" s="86" t="s">
        <v>384</v>
      </c>
    </row>
    <row r="2676" spans="1:6" ht="15.75">
      <c r="A2676" s="120" t="s">
        <v>434</v>
      </c>
      <c r="B2676" s="86" t="s">
        <v>428</v>
      </c>
      <c r="C2676" s="86" t="s">
        <v>429</v>
      </c>
      <c r="D2676" s="86" t="s">
        <v>150</v>
      </c>
      <c r="E2676" s="86" t="s">
        <v>432</v>
      </c>
      <c r="F2676" s="86" t="s">
        <v>304</v>
      </c>
    </row>
    <row r="2677" spans="1:6" ht="15.75">
      <c r="A2677" s="120" t="s">
        <v>448</v>
      </c>
      <c r="B2677" s="86" t="s">
        <v>428</v>
      </c>
      <c r="C2677" s="86" t="s">
        <v>429</v>
      </c>
      <c r="D2677" s="86" t="s">
        <v>332</v>
      </c>
      <c r="E2677" s="86" t="s">
        <v>353</v>
      </c>
      <c r="F2677" s="86" t="s">
        <v>333</v>
      </c>
    </row>
    <row r="2678" spans="1:6" ht="15.75">
      <c r="A2678" s="120" t="s">
        <v>448</v>
      </c>
      <c r="B2678" s="86" t="s">
        <v>428</v>
      </c>
      <c r="C2678" s="86" t="s">
        <v>429</v>
      </c>
      <c r="D2678" s="86" t="s">
        <v>282</v>
      </c>
      <c r="E2678" s="86" t="s">
        <v>439</v>
      </c>
      <c r="F2678" s="86" t="s">
        <v>397</v>
      </c>
    </row>
    <row r="2679" spans="1:6" ht="15.75">
      <c r="A2679" s="120" t="s">
        <v>448</v>
      </c>
      <c r="B2679" s="86" t="s">
        <v>428</v>
      </c>
      <c r="C2679" s="86" t="s">
        <v>429</v>
      </c>
      <c r="D2679" s="86" t="s">
        <v>345</v>
      </c>
      <c r="E2679" s="86" t="s">
        <v>432</v>
      </c>
      <c r="F2679" s="86" t="s">
        <v>294</v>
      </c>
    </row>
    <row r="2680" spans="1:6" ht="15.75">
      <c r="A2680" s="120" t="s">
        <v>448</v>
      </c>
      <c r="B2680" s="86" t="s">
        <v>428</v>
      </c>
      <c r="C2680" s="86" t="s">
        <v>429</v>
      </c>
      <c r="D2680" s="86" t="s">
        <v>327</v>
      </c>
      <c r="E2680" s="86" t="s">
        <v>432</v>
      </c>
      <c r="F2680" s="86" t="s">
        <v>295</v>
      </c>
    </row>
    <row r="2681" spans="1:6" ht="15.75">
      <c r="A2681" s="120" t="s">
        <v>448</v>
      </c>
      <c r="B2681" s="86" t="s">
        <v>428</v>
      </c>
      <c r="C2681" s="86" t="s">
        <v>429</v>
      </c>
      <c r="D2681" s="86" t="s">
        <v>326</v>
      </c>
      <c r="E2681" s="86" t="s">
        <v>353</v>
      </c>
      <c r="F2681" s="86" t="s">
        <v>419</v>
      </c>
    </row>
    <row r="2682" spans="1:6" ht="15.75">
      <c r="A2682" s="120" t="s">
        <v>448</v>
      </c>
      <c r="B2682" s="86" t="s">
        <v>428</v>
      </c>
      <c r="C2682" s="86" t="s">
        <v>429</v>
      </c>
      <c r="D2682" s="86" t="s">
        <v>344</v>
      </c>
      <c r="E2682" s="86" t="s">
        <v>432</v>
      </c>
      <c r="F2682" s="86" t="s">
        <v>384</v>
      </c>
    </row>
    <row r="2683" spans="1:6" ht="15.75">
      <c r="A2683" s="120" t="s">
        <v>448</v>
      </c>
      <c r="B2683" s="86" t="s">
        <v>428</v>
      </c>
      <c r="C2683" s="86" t="s">
        <v>429</v>
      </c>
      <c r="D2683" s="86" t="s">
        <v>150</v>
      </c>
      <c r="E2683" s="86" t="s">
        <v>367</v>
      </c>
      <c r="F2683" s="86" t="s">
        <v>316</v>
      </c>
    </row>
    <row r="2684" spans="1:6" ht="15.75">
      <c r="A2684" s="120" t="s">
        <v>448</v>
      </c>
      <c r="B2684" s="86" t="s">
        <v>428</v>
      </c>
      <c r="C2684" s="86" t="s">
        <v>429</v>
      </c>
      <c r="D2684" s="86" t="s">
        <v>306</v>
      </c>
      <c r="E2684" s="86" t="s">
        <v>353</v>
      </c>
      <c r="F2684" s="86" t="s">
        <v>316</v>
      </c>
    </row>
    <row r="2685" spans="1:6" ht="15.75">
      <c r="A2685" s="120" t="s">
        <v>448</v>
      </c>
      <c r="B2685" s="86" t="s">
        <v>428</v>
      </c>
      <c r="C2685" s="86" t="s">
        <v>429</v>
      </c>
      <c r="D2685" s="86" t="s">
        <v>287</v>
      </c>
      <c r="E2685" s="86" t="s">
        <v>367</v>
      </c>
      <c r="F2685" s="86" t="s">
        <v>294</v>
      </c>
    </row>
    <row r="2686" spans="1:6" ht="15.75">
      <c r="A2686" s="120" t="s">
        <v>448</v>
      </c>
      <c r="B2686" s="86" t="s">
        <v>428</v>
      </c>
      <c r="C2686" s="86" t="s">
        <v>429</v>
      </c>
      <c r="D2686" s="86" t="s">
        <v>333</v>
      </c>
      <c r="E2686" s="86" t="s">
        <v>432</v>
      </c>
      <c r="F2686" s="86" t="s">
        <v>397</v>
      </c>
    </row>
    <row r="2687" spans="1:6" ht="15.75">
      <c r="A2687" s="120" t="s">
        <v>448</v>
      </c>
      <c r="B2687" s="86" t="s">
        <v>428</v>
      </c>
      <c r="C2687" s="86" t="s">
        <v>429</v>
      </c>
      <c r="D2687" s="86" t="s">
        <v>280</v>
      </c>
      <c r="E2687" s="86" t="s">
        <v>353</v>
      </c>
      <c r="F2687" s="86" t="s">
        <v>316</v>
      </c>
    </row>
    <row r="2688" spans="1:6" ht="15.75">
      <c r="A2688" s="120" t="s">
        <v>449</v>
      </c>
      <c r="B2688" s="86" t="s">
        <v>428</v>
      </c>
      <c r="C2688" s="86" t="s">
        <v>429</v>
      </c>
      <c r="D2688" s="86" t="s">
        <v>306</v>
      </c>
      <c r="E2688" s="86" t="s">
        <v>433</v>
      </c>
      <c r="F2688" s="86"/>
    </row>
    <row r="2689" spans="1:6" ht="15.75">
      <c r="A2689" s="120" t="s">
        <v>449</v>
      </c>
      <c r="B2689" s="86" t="s">
        <v>428</v>
      </c>
      <c r="C2689" s="86" t="s">
        <v>429</v>
      </c>
      <c r="D2689" s="86" t="s">
        <v>450</v>
      </c>
      <c r="E2689" s="86" t="s">
        <v>367</v>
      </c>
      <c r="F2689" s="86" t="s">
        <v>384</v>
      </c>
    </row>
    <row r="2690" spans="1:6" ht="15.75">
      <c r="A2690" s="120" t="s">
        <v>449</v>
      </c>
      <c r="B2690" s="86" t="s">
        <v>428</v>
      </c>
      <c r="C2690" s="86" t="s">
        <v>429</v>
      </c>
      <c r="D2690" s="86" t="s">
        <v>282</v>
      </c>
      <c r="E2690" s="86" t="s">
        <v>353</v>
      </c>
      <c r="F2690" s="86" t="s">
        <v>294</v>
      </c>
    </row>
    <row r="2691" spans="1:6" ht="15.75">
      <c r="A2691" s="120" t="s">
        <v>449</v>
      </c>
      <c r="B2691" s="86" t="s">
        <v>428</v>
      </c>
      <c r="C2691" s="86" t="s">
        <v>429</v>
      </c>
      <c r="D2691" s="86" t="s">
        <v>313</v>
      </c>
      <c r="E2691" s="86" t="s">
        <v>432</v>
      </c>
      <c r="F2691" s="86" t="s">
        <v>337</v>
      </c>
    </row>
    <row r="2692" spans="1:6" ht="15.75">
      <c r="A2692" s="120" t="s">
        <v>449</v>
      </c>
      <c r="B2692" s="86" t="s">
        <v>428</v>
      </c>
      <c r="C2692" s="86" t="s">
        <v>429</v>
      </c>
      <c r="D2692" s="86" t="s">
        <v>330</v>
      </c>
      <c r="E2692" s="86" t="s">
        <v>353</v>
      </c>
      <c r="F2692" s="86" t="s">
        <v>301</v>
      </c>
    </row>
    <row r="2693" spans="1:6" ht="15.75">
      <c r="A2693" s="120" t="s">
        <v>449</v>
      </c>
      <c r="B2693" s="86" t="s">
        <v>428</v>
      </c>
      <c r="C2693" s="86" t="s">
        <v>429</v>
      </c>
      <c r="D2693" s="86" t="s">
        <v>280</v>
      </c>
      <c r="E2693" s="86" t="s">
        <v>353</v>
      </c>
      <c r="F2693" s="86" t="s">
        <v>384</v>
      </c>
    </row>
    <row r="2694" spans="1:6" ht="15.75">
      <c r="A2694" s="120" t="s">
        <v>449</v>
      </c>
      <c r="B2694" s="86" t="s">
        <v>428</v>
      </c>
      <c r="C2694" s="86" t="s">
        <v>429</v>
      </c>
      <c r="D2694" s="86" t="s">
        <v>264</v>
      </c>
      <c r="E2694" s="86" t="s">
        <v>353</v>
      </c>
      <c r="F2694" s="86" t="s">
        <v>333</v>
      </c>
    </row>
    <row r="2695" spans="1:6" ht="15.75">
      <c r="A2695" s="120" t="s">
        <v>449</v>
      </c>
      <c r="B2695" s="86" t="s">
        <v>428</v>
      </c>
      <c r="C2695" s="86" t="s">
        <v>429</v>
      </c>
      <c r="D2695" s="86" t="s">
        <v>309</v>
      </c>
      <c r="E2695" s="86" t="s">
        <v>439</v>
      </c>
      <c r="F2695" s="86" t="s">
        <v>387</v>
      </c>
    </row>
    <row r="2696" spans="1:6" ht="15.75">
      <c r="A2696" s="120" t="s">
        <v>449</v>
      </c>
      <c r="B2696" s="86" t="s">
        <v>428</v>
      </c>
      <c r="C2696" s="86" t="s">
        <v>429</v>
      </c>
      <c r="D2696" s="86" t="s">
        <v>345</v>
      </c>
      <c r="E2696" s="86" t="s">
        <v>353</v>
      </c>
      <c r="F2696" s="86" t="s">
        <v>330</v>
      </c>
    </row>
    <row r="2697" spans="1:6" ht="15.75">
      <c r="A2697" s="120" t="s">
        <v>449</v>
      </c>
      <c r="B2697" s="86" t="s">
        <v>428</v>
      </c>
      <c r="C2697" s="86" t="s">
        <v>429</v>
      </c>
      <c r="D2697" s="86" t="s">
        <v>326</v>
      </c>
      <c r="E2697" s="86" t="s">
        <v>439</v>
      </c>
      <c r="F2697" s="86" t="s">
        <v>447</v>
      </c>
    </row>
    <row r="2698" spans="1:6" ht="15.75">
      <c r="A2698" s="120" t="s">
        <v>449</v>
      </c>
      <c r="B2698" s="86" t="s">
        <v>428</v>
      </c>
      <c r="C2698" s="86" t="s">
        <v>429</v>
      </c>
      <c r="D2698" s="86" t="s">
        <v>451</v>
      </c>
      <c r="E2698" s="86" t="s">
        <v>367</v>
      </c>
      <c r="F2698" s="86"/>
    </row>
    <row r="2699" spans="1:6" ht="15.75">
      <c r="A2699" s="120" t="s">
        <v>452</v>
      </c>
      <c r="B2699" s="86" t="s">
        <v>428</v>
      </c>
      <c r="C2699" s="86" t="s">
        <v>429</v>
      </c>
      <c r="D2699" s="86" t="s">
        <v>271</v>
      </c>
      <c r="E2699" s="86" t="s">
        <v>301</v>
      </c>
      <c r="F2699" s="86" t="s">
        <v>337</v>
      </c>
    </row>
    <row r="2700" spans="1:6" ht="15.75">
      <c r="A2700" s="120" t="s">
        <v>453</v>
      </c>
      <c r="B2700" s="86" t="s">
        <v>428</v>
      </c>
      <c r="C2700" s="86" t="s">
        <v>429</v>
      </c>
      <c r="D2700" s="86" t="s">
        <v>410</v>
      </c>
      <c r="E2700" s="86" t="s">
        <v>367</v>
      </c>
      <c r="F2700" s="86" t="s">
        <v>316</v>
      </c>
    </row>
    <row r="2701" spans="1:6" ht="15.75">
      <c r="A2701" s="120" t="s">
        <v>453</v>
      </c>
      <c r="B2701" s="86" t="s">
        <v>428</v>
      </c>
      <c r="C2701" s="86" t="s">
        <v>429</v>
      </c>
      <c r="D2701" s="86" t="s">
        <v>286</v>
      </c>
      <c r="E2701" s="86" t="s">
        <v>439</v>
      </c>
      <c r="F2701" s="86" t="s">
        <v>397</v>
      </c>
    </row>
    <row r="2702" spans="1:6" ht="15.75">
      <c r="A2702" s="120" t="s">
        <v>453</v>
      </c>
      <c r="B2702" s="86" t="s">
        <v>428</v>
      </c>
      <c r="C2702" s="86" t="s">
        <v>429</v>
      </c>
      <c r="D2702" s="86" t="s">
        <v>336</v>
      </c>
      <c r="E2702" s="86" t="s">
        <v>439</v>
      </c>
      <c r="F2702" s="86" t="s">
        <v>304</v>
      </c>
    </row>
    <row r="2703" spans="1:6" ht="15.75">
      <c r="A2703" s="120" t="s">
        <v>453</v>
      </c>
      <c r="B2703" s="86" t="s">
        <v>428</v>
      </c>
      <c r="C2703" s="86" t="s">
        <v>429</v>
      </c>
      <c r="D2703" s="86" t="s">
        <v>325</v>
      </c>
      <c r="E2703" s="86" t="s">
        <v>432</v>
      </c>
      <c r="F2703" s="86" t="s">
        <v>353</v>
      </c>
    </row>
    <row r="2704" spans="1:6" ht="15.75">
      <c r="A2704" s="120" t="s">
        <v>453</v>
      </c>
      <c r="B2704" s="86" t="s">
        <v>428</v>
      </c>
      <c r="C2704" s="86" t="s">
        <v>429</v>
      </c>
      <c r="D2704" s="86" t="s">
        <v>287</v>
      </c>
      <c r="E2704" s="86" t="s">
        <v>432</v>
      </c>
      <c r="F2704" s="86" t="s">
        <v>353</v>
      </c>
    </row>
    <row r="2705" spans="1:6" ht="15.75">
      <c r="A2705" s="120" t="s">
        <v>454</v>
      </c>
      <c r="B2705" s="86" t="s">
        <v>428</v>
      </c>
      <c r="C2705" s="86" t="s">
        <v>429</v>
      </c>
      <c r="D2705" s="86" t="s">
        <v>335</v>
      </c>
      <c r="E2705" s="86" t="s">
        <v>439</v>
      </c>
      <c r="F2705" s="86" t="s">
        <v>432</v>
      </c>
    </row>
    <row r="2706" spans="1:6" ht="15.75">
      <c r="A2706" s="120" t="s">
        <v>454</v>
      </c>
      <c r="B2706" s="86" t="s">
        <v>428</v>
      </c>
      <c r="C2706" s="86" t="s">
        <v>429</v>
      </c>
      <c r="D2706" s="86" t="s">
        <v>455</v>
      </c>
      <c r="E2706" s="86" t="s">
        <v>151</v>
      </c>
      <c r="F2706" s="86" t="s">
        <v>445</v>
      </c>
    </row>
    <row r="2707" spans="1:6" ht="15.75">
      <c r="A2707" s="120" t="s">
        <v>454</v>
      </c>
      <c r="B2707" s="86" t="s">
        <v>428</v>
      </c>
      <c r="C2707" s="86" t="s">
        <v>429</v>
      </c>
      <c r="D2707" s="86" t="s">
        <v>303</v>
      </c>
      <c r="E2707" s="86" t="s">
        <v>432</v>
      </c>
      <c r="F2707" s="86" t="s">
        <v>384</v>
      </c>
    </row>
    <row r="2708" spans="1:6" ht="15.75">
      <c r="A2708" s="120" t="s">
        <v>454</v>
      </c>
      <c r="B2708" s="86" t="s">
        <v>428</v>
      </c>
      <c r="C2708" s="86" t="s">
        <v>429</v>
      </c>
      <c r="D2708" s="86" t="s">
        <v>272</v>
      </c>
      <c r="E2708" s="86" t="s">
        <v>439</v>
      </c>
      <c r="F2708" s="86" t="s">
        <v>304</v>
      </c>
    </row>
    <row r="2709" spans="1:6" ht="15.75">
      <c r="A2709" s="120" t="s">
        <v>454</v>
      </c>
      <c r="B2709" s="86" t="s">
        <v>428</v>
      </c>
      <c r="C2709" s="86" t="s">
        <v>429</v>
      </c>
      <c r="D2709" s="86" t="s">
        <v>349</v>
      </c>
      <c r="E2709" s="86" t="s">
        <v>432</v>
      </c>
      <c r="F2709" s="86" t="s">
        <v>316</v>
      </c>
    </row>
    <row r="2710" spans="1:6" ht="15.75">
      <c r="A2710" s="120" t="s">
        <v>454</v>
      </c>
      <c r="B2710" s="86" t="s">
        <v>428</v>
      </c>
      <c r="C2710" s="86" t="s">
        <v>429</v>
      </c>
      <c r="D2710" s="86" t="s">
        <v>334</v>
      </c>
      <c r="E2710" s="86" t="s">
        <v>456</v>
      </c>
      <c r="F2710" s="86" t="s">
        <v>304</v>
      </c>
    </row>
    <row r="2711" spans="1:6" ht="15.75">
      <c r="A2711" s="120" t="s">
        <v>454</v>
      </c>
      <c r="B2711" s="86" t="s">
        <v>428</v>
      </c>
      <c r="C2711" s="86" t="s">
        <v>429</v>
      </c>
      <c r="D2711" s="86" t="s">
        <v>288</v>
      </c>
      <c r="E2711" s="86" t="s">
        <v>353</v>
      </c>
      <c r="F2711" s="86" t="s">
        <v>295</v>
      </c>
    </row>
    <row r="2712" spans="1:6" ht="15.75">
      <c r="A2712" s="120" t="s">
        <v>454</v>
      </c>
      <c r="B2712" s="86" t="s">
        <v>428</v>
      </c>
      <c r="C2712" s="86" t="s">
        <v>429</v>
      </c>
      <c r="D2712" s="86" t="s">
        <v>351</v>
      </c>
      <c r="E2712" s="86" t="s">
        <v>353</v>
      </c>
      <c r="F2712" s="86" t="s">
        <v>295</v>
      </c>
    </row>
    <row r="2713" spans="1:6" ht="15.75">
      <c r="A2713" s="120" t="s">
        <v>454</v>
      </c>
      <c r="B2713" s="86" t="s">
        <v>428</v>
      </c>
      <c r="C2713" s="86" t="s">
        <v>429</v>
      </c>
      <c r="D2713" s="86" t="s">
        <v>310</v>
      </c>
      <c r="E2713" s="86" t="s">
        <v>439</v>
      </c>
      <c r="F2713" s="86" t="s">
        <v>397</v>
      </c>
    </row>
    <row r="2714" spans="1:6" ht="15.75">
      <c r="A2714" s="120" t="s">
        <v>454</v>
      </c>
      <c r="B2714" s="86" t="s">
        <v>428</v>
      </c>
      <c r="C2714" s="86" t="s">
        <v>429</v>
      </c>
      <c r="D2714" s="86" t="s">
        <v>264</v>
      </c>
      <c r="E2714" s="86" t="s">
        <v>432</v>
      </c>
      <c r="F2714" s="86" t="s">
        <v>419</v>
      </c>
    </row>
    <row r="2715" spans="1:6" ht="15.75">
      <c r="A2715" s="120" t="s">
        <v>454</v>
      </c>
      <c r="B2715" s="86" t="s">
        <v>428</v>
      </c>
      <c r="C2715" s="86" t="s">
        <v>429</v>
      </c>
      <c r="D2715" s="86" t="s">
        <v>309</v>
      </c>
      <c r="E2715" s="86" t="s">
        <v>353</v>
      </c>
      <c r="F2715" s="86" t="s">
        <v>337</v>
      </c>
    </row>
    <row r="2716" spans="1:6" ht="15.75">
      <c r="A2716" s="120" t="s">
        <v>454</v>
      </c>
      <c r="B2716" s="86" t="s">
        <v>428</v>
      </c>
      <c r="C2716" s="86" t="s">
        <v>429</v>
      </c>
      <c r="D2716" s="86" t="s">
        <v>348</v>
      </c>
      <c r="E2716" s="86" t="s">
        <v>432</v>
      </c>
      <c r="F2716" s="86" t="s">
        <v>419</v>
      </c>
    </row>
    <row r="2717" spans="1:6" ht="15.75">
      <c r="A2717" s="120" t="s">
        <v>454</v>
      </c>
      <c r="B2717" s="86" t="s">
        <v>428</v>
      </c>
      <c r="C2717" s="86" t="s">
        <v>429</v>
      </c>
      <c r="D2717" s="86" t="s">
        <v>327</v>
      </c>
      <c r="E2717" s="86" t="s">
        <v>432</v>
      </c>
      <c r="F2717" s="86" t="s">
        <v>323</v>
      </c>
    </row>
    <row r="2718" spans="1:6" ht="15.75">
      <c r="A2718" s="120" t="s">
        <v>454</v>
      </c>
      <c r="B2718" s="86" t="s">
        <v>428</v>
      </c>
      <c r="C2718" s="86" t="s">
        <v>429</v>
      </c>
      <c r="D2718" s="86" t="s">
        <v>326</v>
      </c>
      <c r="E2718" s="86" t="s">
        <v>432</v>
      </c>
      <c r="F2718" s="86" t="s">
        <v>323</v>
      </c>
    </row>
    <row r="2719" spans="1:6" ht="15.75">
      <c r="A2719" s="120" t="s">
        <v>454</v>
      </c>
      <c r="B2719" s="86" t="s">
        <v>428</v>
      </c>
      <c r="C2719" s="86" t="s">
        <v>429</v>
      </c>
      <c r="D2719" s="86" t="s">
        <v>344</v>
      </c>
      <c r="E2719" s="86" t="s">
        <v>432</v>
      </c>
      <c r="F2719" s="86" t="s">
        <v>304</v>
      </c>
    </row>
    <row r="2720" spans="1:6" ht="15.75">
      <c r="A2720" s="120" t="s">
        <v>454</v>
      </c>
      <c r="B2720" s="86" t="s">
        <v>428</v>
      </c>
      <c r="C2720" s="86" t="s">
        <v>429</v>
      </c>
      <c r="D2720" s="86" t="s">
        <v>360</v>
      </c>
      <c r="E2720" s="86" t="s">
        <v>438</v>
      </c>
      <c r="F2720" s="86" t="s">
        <v>457</v>
      </c>
    </row>
    <row r="2721" spans="1:6" ht="15.75">
      <c r="A2721" s="120" t="s">
        <v>454</v>
      </c>
      <c r="B2721" s="86" t="s">
        <v>428</v>
      </c>
      <c r="C2721" s="86" t="s">
        <v>429</v>
      </c>
      <c r="D2721" s="86" t="s">
        <v>314</v>
      </c>
      <c r="E2721" s="86" t="s">
        <v>439</v>
      </c>
      <c r="F2721" s="86" t="s">
        <v>456</v>
      </c>
    </row>
    <row r="2722" spans="1:6" ht="15.75">
      <c r="A2722" s="120" t="s">
        <v>454</v>
      </c>
      <c r="B2722" s="86" t="s">
        <v>428</v>
      </c>
      <c r="C2722" s="86" t="s">
        <v>429</v>
      </c>
      <c r="D2722" s="86" t="s">
        <v>280</v>
      </c>
      <c r="E2722" s="86" t="s">
        <v>439</v>
      </c>
      <c r="F2722" s="86" t="s">
        <v>445</v>
      </c>
    </row>
    <row r="2723" spans="1:6" ht="15.75">
      <c r="A2723" s="120" t="s">
        <v>458</v>
      </c>
      <c r="B2723" s="86" t="s">
        <v>428</v>
      </c>
      <c r="C2723" s="86" t="s">
        <v>429</v>
      </c>
      <c r="D2723" s="86" t="s">
        <v>315</v>
      </c>
      <c r="E2723" s="86" t="s">
        <v>438</v>
      </c>
      <c r="F2723" s="86" t="s">
        <v>459</v>
      </c>
    </row>
    <row r="2724" spans="1:6" ht="15.75">
      <c r="A2724" s="120" t="s">
        <v>458</v>
      </c>
      <c r="B2724" s="86" t="s">
        <v>428</v>
      </c>
      <c r="C2724" s="86" t="s">
        <v>429</v>
      </c>
      <c r="D2724" s="86" t="s">
        <v>313</v>
      </c>
      <c r="E2724" s="86" t="s">
        <v>439</v>
      </c>
      <c r="F2724" s="86" t="s">
        <v>445</v>
      </c>
    </row>
    <row r="2725" spans="1:6" ht="15.75">
      <c r="A2725" s="120" t="s">
        <v>458</v>
      </c>
      <c r="B2725" s="86" t="s">
        <v>428</v>
      </c>
      <c r="C2725" s="86" t="s">
        <v>429</v>
      </c>
      <c r="D2725" s="86" t="s">
        <v>288</v>
      </c>
      <c r="E2725" s="86" t="s">
        <v>439</v>
      </c>
      <c r="F2725" s="86" t="s">
        <v>456</v>
      </c>
    </row>
    <row r="2726" spans="1:6" ht="15.75">
      <c r="A2726" s="120" t="s">
        <v>458</v>
      </c>
      <c r="B2726" s="86" t="s">
        <v>428</v>
      </c>
      <c r="C2726" s="86" t="s">
        <v>429</v>
      </c>
      <c r="D2726" s="86" t="s">
        <v>281</v>
      </c>
      <c r="E2726" s="86" t="s">
        <v>438</v>
      </c>
      <c r="F2726" s="86" t="s">
        <v>457</v>
      </c>
    </row>
    <row r="2727" spans="1:6" ht="15.75">
      <c r="A2727" s="120" t="s">
        <v>458</v>
      </c>
      <c r="B2727" s="86" t="s">
        <v>428</v>
      </c>
      <c r="C2727" s="86" t="s">
        <v>429</v>
      </c>
      <c r="D2727" s="86" t="s">
        <v>280</v>
      </c>
      <c r="E2727" s="86" t="s">
        <v>432</v>
      </c>
      <c r="F2727" s="86" t="s">
        <v>353</v>
      </c>
    </row>
    <row r="2728" spans="1:6" ht="15.75">
      <c r="A2728" s="120" t="s">
        <v>458</v>
      </c>
      <c r="B2728" s="86" t="s">
        <v>428</v>
      </c>
      <c r="C2728" s="86" t="s">
        <v>429</v>
      </c>
      <c r="D2728" s="86" t="s">
        <v>346</v>
      </c>
      <c r="E2728" s="86" t="s">
        <v>438</v>
      </c>
      <c r="F2728" s="86" t="s">
        <v>457</v>
      </c>
    </row>
    <row r="2729" spans="1:6" ht="15.75">
      <c r="A2729" s="120" t="s">
        <v>458</v>
      </c>
      <c r="B2729" s="86" t="s">
        <v>428</v>
      </c>
      <c r="C2729" s="86" t="s">
        <v>429</v>
      </c>
      <c r="D2729" s="86" t="s">
        <v>262</v>
      </c>
      <c r="E2729" s="86" t="s">
        <v>438</v>
      </c>
      <c r="F2729" s="86" t="s">
        <v>457</v>
      </c>
    </row>
    <row r="2730" spans="1:6" ht="15.75">
      <c r="A2730" s="120" t="s">
        <v>458</v>
      </c>
      <c r="B2730" s="86" t="s">
        <v>428</v>
      </c>
      <c r="C2730" s="86" t="s">
        <v>429</v>
      </c>
      <c r="D2730" s="86" t="s">
        <v>310</v>
      </c>
      <c r="E2730" s="86" t="s">
        <v>438</v>
      </c>
      <c r="F2730" s="86" t="s">
        <v>457</v>
      </c>
    </row>
    <row r="2731" spans="1:6" ht="15.75">
      <c r="A2731" s="120" t="s">
        <v>458</v>
      </c>
      <c r="B2731" s="86" t="s">
        <v>428</v>
      </c>
      <c r="C2731" s="86" t="s">
        <v>429</v>
      </c>
      <c r="D2731" s="86" t="s">
        <v>326</v>
      </c>
      <c r="E2731" s="86" t="s">
        <v>353</v>
      </c>
      <c r="F2731" s="86" t="s">
        <v>419</v>
      </c>
    </row>
    <row r="2732" spans="1:6" ht="15.75">
      <c r="A2732" s="120" t="s">
        <v>460</v>
      </c>
      <c r="B2732" s="86" t="s">
        <v>428</v>
      </c>
      <c r="C2732" s="86" t="s">
        <v>429</v>
      </c>
      <c r="D2732" s="86" t="s">
        <v>264</v>
      </c>
      <c r="E2732" s="86" t="s">
        <v>353</v>
      </c>
      <c r="F2732" s="86" t="s">
        <v>294</v>
      </c>
    </row>
    <row r="2733" spans="1:6" ht="15.75">
      <c r="A2733" s="120" t="s">
        <v>460</v>
      </c>
      <c r="B2733" s="86" t="s">
        <v>428</v>
      </c>
      <c r="C2733" s="86" t="s">
        <v>429</v>
      </c>
      <c r="D2733" s="86" t="s">
        <v>309</v>
      </c>
      <c r="E2733" s="86" t="s">
        <v>353</v>
      </c>
      <c r="F2733" s="86" t="s">
        <v>294</v>
      </c>
    </row>
    <row r="2734" spans="1:6" ht="15.75">
      <c r="A2734" s="120" t="s">
        <v>461</v>
      </c>
      <c r="B2734" s="86" t="s">
        <v>428</v>
      </c>
      <c r="C2734" s="86" t="s">
        <v>429</v>
      </c>
      <c r="D2734" s="86" t="s">
        <v>346</v>
      </c>
      <c r="E2734" s="86" t="s">
        <v>432</v>
      </c>
      <c r="F2734" s="86" t="s">
        <v>384</v>
      </c>
    </row>
    <row r="2735" spans="1:6" ht="15.75">
      <c r="A2735" s="120" t="s">
        <v>461</v>
      </c>
      <c r="B2735" s="86" t="s">
        <v>428</v>
      </c>
      <c r="C2735" s="86" t="s">
        <v>429</v>
      </c>
      <c r="D2735" s="86" t="s">
        <v>327</v>
      </c>
      <c r="E2735" s="86" t="s">
        <v>438</v>
      </c>
      <c r="F2735" s="86" t="s">
        <v>462</v>
      </c>
    </row>
    <row r="2736" spans="1:6" ht="15.75">
      <c r="A2736" s="120" t="s">
        <v>461</v>
      </c>
      <c r="B2736" s="86" t="s">
        <v>428</v>
      </c>
      <c r="C2736" s="86" t="s">
        <v>429</v>
      </c>
      <c r="D2736" s="86" t="s">
        <v>338</v>
      </c>
      <c r="E2736" s="86" t="s">
        <v>432</v>
      </c>
      <c r="F2736" s="86" t="s">
        <v>384</v>
      </c>
    </row>
    <row r="2737" spans="1:6" ht="15.75">
      <c r="A2737" s="120" t="s">
        <v>461</v>
      </c>
      <c r="B2737" s="86" t="s">
        <v>428</v>
      </c>
      <c r="C2737" s="86" t="s">
        <v>429</v>
      </c>
      <c r="D2737" s="86" t="s">
        <v>326</v>
      </c>
      <c r="E2737" s="86" t="s">
        <v>432</v>
      </c>
      <c r="F2737" s="86" t="s">
        <v>463</v>
      </c>
    </row>
    <row r="2738" spans="1:6" ht="15.75">
      <c r="A2738" s="120" t="s">
        <v>461</v>
      </c>
      <c r="B2738" s="86" t="s">
        <v>428</v>
      </c>
      <c r="C2738" s="86" t="s">
        <v>429</v>
      </c>
      <c r="D2738" s="86" t="s">
        <v>267</v>
      </c>
      <c r="E2738" s="86" t="s">
        <v>432</v>
      </c>
      <c r="F2738" s="86" t="s">
        <v>397</v>
      </c>
    </row>
    <row r="2739" spans="1:6" ht="15.75">
      <c r="A2739" s="120" t="s">
        <v>461</v>
      </c>
      <c r="B2739" s="86" t="s">
        <v>428</v>
      </c>
      <c r="C2739" s="86" t="s">
        <v>429</v>
      </c>
      <c r="D2739" s="86" t="s">
        <v>350</v>
      </c>
      <c r="E2739" s="86" t="s">
        <v>432</v>
      </c>
      <c r="F2739" s="86" t="s">
        <v>463</v>
      </c>
    </row>
    <row r="2740" spans="1:6" ht="15.75">
      <c r="A2740" s="120" t="s">
        <v>461</v>
      </c>
      <c r="B2740" s="86" t="s">
        <v>428</v>
      </c>
      <c r="C2740" s="86" t="s">
        <v>429</v>
      </c>
      <c r="D2740" s="86" t="s">
        <v>288</v>
      </c>
      <c r="E2740" s="86" t="s">
        <v>439</v>
      </c>
      <c r="F2740" s="86" t="s">
        <v>456</v>
      </c>
    </row>
    <row r="2741" spans="1:6" ht="15.75">
      <c r="A2741" s="120" t="s">
        <v>461</v>
      </c>
      <c r="B2741" s="86" t="s">
        <v>428</v>
      </c>
      <c r="C2741" s="86" t="s">
        <v>429</v>
      </c>
      <c r="D2741" s="86" t="s">
        <v>262</v>
      </c>
      <c r="E2741" s="86" t="s">
        <v>439</v>
      </c>
      <c r="F2741" s="86" t="s">
        <v>445</v>
      </c>
    </row>
    <row r="2742" spans="1:6" ht="15.75">
      <c r="A2742" s="120" t="s">
        <v>461</v>
      </c>
      <c r="B2742" s="86" t="s">
        <v>428</v>
      </c>
      <c r="C2742" s="86" t="s">
        <v>429</v>
      </c>
      <c r="D2742" s="86" t="s">
        <v>325</v>
      </c>
      <c r="E2742" s="86" t="s">
        <v>439</v>
      </c>
      <c r="F2742" s="86" t="s">
        <v>456</v>
      </c>
    </row>
    <row r="2743" spans="1:6" ht="15.75">
      <c r="A2743" s="120" t="s">
        <v>464</v>
      </c>
      <c r="B2743" s="86" t="s">
        <v>428</v>
      </c>
      <c r="C2743" s="86" t="s">
        <v>429</v>
      </c>
      <c r="D2743" s="86" t="s">
        <v>328</v>
      </c>
      <c r="E2743" s="86" t="s">
        <v>353</v>
      </c>
      <c r="F2743" s="86" t="s">
        <v>384</v>
      </c>
    </row>
    <row r="2744" spans="1:6" ht="15.75">
      <c r="A2744" s="120" t="s">
        <v>464</v>
      </c>
      <c r="B2744" s="86" t="s">
        <v>428</v>
      </c>
      <c r="C2744" s="86" t="s">
        <v>429</v>
      </c>
      <c r="D2744" s="86" t="s">
        <v>281</v>
      </c>
      <c r="E2744" s="86" t="s">
        <v>432</v>
      </c>
      <c r="F2744" s="86" t="s">
        <v>384</v>
      </c>
    </row>
    <row r="2745" spans="1:6" ht="15.75">
      <c r="A2745" s="120" t="s">
        <v>464</v>
      </c>
      <c r="B2745" s="86" t="s">
        <v>428</v>
      </c>
      <c r="C2745" s="86" t="s">
        <v>429</v>
      </c>
      <c r="D2745" s="86" t="s">
        <v>280</v>
      </c>
      <c r="E2745" s="86" t="s">
        <v>353</v>
      </c>
      <c r="F2745" s="86" t="s">
        <v>419</v>
      </c>
    </row>
    <row r="2746" spans="1:6" ht="15.75">
      <c r="A2746" s="120" t="s">
        <v>1105</v>
      </c>
      <c r="B2746" s="86" t="s">
        <v>428</v>
      </c>
      <c r="C2746" s="86" t="s">
        <v>429</v>
      </c>
      <c r="D2746" s="86" t="s">
        <v>346</v>
      </c>
      <c r="E2746" s="86" t="s">
        <v>432</v>
      </c>
      <c r="F2746" s="86" t="s">
        <v>419</v>
      </c>
    </row>
    <row r="2747" spans="1:6" ht="15.75">
      <c r="A2747" s="120" t="s">
        <v>1105</v>
      </c>
      <c r="B2747" s="86" t="s">
        <v>428</v>
      </c>
      <c r="C2747" s="86" t="s">
        <v>429</v>
      </c>
      <c r="D2747" s="86" t="s">
        <v>465</v>
      </c>
      <c r="E2747" s="86" t="s">
        <v>330</v>
      </c>
      <c r="F2747" s="86"/>
    </row>
    <row r="2748" spans="1:6" ht="15.75">
      <c r="A2748" s="120" t="s">
        <v>1105</v>
      </c>
      <c r="B2748" s="86" t="s">
        <v>428</v>
      </c>
      <c r="C2748" s="86" t="s">
        <v>429</v>
      </c>
      <c r="D2748" s="86" t="s">
        <v>345</v>
      </c>
      <c r="E2748" s="86" t="s">
        <v>432</v>
      </c>
      <c r="F2748" s="86" t="s">
        <v>397</v>
      </c>
    </row>
    <row r="2749" spans="1:6" ht="15.75">
      <c r="A2749" s="120" t="s">
        <v>1105</v>
      </c>
      <c r="B2749" s="86" t="s">
        <v>428</v>
      </c>
      <c r="C2749" s="86" t="s">
        <v>429</v>
      </c>
      <c r="D2749" s="86" t="s">
        <v>326</v>
      </c>
      <c r="E2749" s="86" t="s">
        <v>432</v>
      </c>
      <c r="F2749" s="86" t="s">
        <v>304</v>
      </c>
    </row>
    <row r="2750" spans="1:6" ht="15.75">
      <c r="A2750" s="120" t="s">
        <v>1105</v>
      </c>
      <c r="B2750" s="86" t="s">
        <v>428</v>
      </c>
      <c r="C2750" s="86" t="s">
        <v>429</v>
      </c>
      <c r="D2750" s="86" t="s">
        <v>344</v>
      </c>
      <c r="E2750" s="86" t="s">
        <v>432</v>
      </c>
      <c r="F2750" s="86" t="s">
        <v>397</v>
      </c>
    </row>
    <row r="2751" spans="1:6" ht="15.75">
      <c r="A2751" s="120" t="s">
        <v>1105</v>
      </c>
      <c r="B2751" s="86" t="s">
        <v>428</v>
      </c>
      <c r="C2751" s="86" t="s">
        <v>429</v>
      </c>
      <c r="D2751" s="86" t="s">
        <v>150</v>
      </c>
      <c r="E2751" s="86" t="s">
        <v>432</v>
      </c>
      <c r="F2751" s="86" t="s">
        <v>384</v>
      </c>
    </row>
    <row r="2752" spans="1:6" ht="15.75">
      <c r="A2752" s="120" t="s">
        <v>1105</v>
      </c>
      <c r="B2752" s="86" t="s">
        <v>428</v>
      </c>
      <c r="C2752" s="86" t="s">
        <v>429</v>
      </c>
      <c r="D2752" s="86" t="s">
        <v>325</v>
      </c>
      <c r="E2752" s="86" t="s">
        <v>439</v>
      </c>
      <c r="F2752" s="86" t="s">
        <v>456</v>
      </c>
    </row>
    <row r="2753" spans="1:6" ht="15.75">
      <c r="A2753" s="120" t="s">
        <v>1105</v>
      </c>
      <c r="B2753" s="86" t="s">
        <v>428</v>
      </c>
      <c r="C2753" s="86" t="s">
        <v>429</v>
      </c>
      <c r="D2753" s="86" t="s">
        <v>306</v>
      </c>
      <c r="E2753" s="86" t="s">
        <v>438</v>
      </c>
      <c r="F2753" s="86" t="s">
        <v>457</v>
      </c>
    </row>
    <row r="2754" spans="1:6" ht="15.75">
      <c r="A2754" s="120" t="s">
        <v>1105</v>
      </c>
      <c r="B2754" s="86" t="s">
        <v>428</v>
      </c>
      <c r="C2754" s="86" t="s">
        <v>429</v>
      </c>
      <c r="D2754" s="86" t="s">
        <v>451</v>
      </c>
      <c r="E2754" s="86" t="s">
        <v>353</v>
      </c>
      <c r="F2754" s="86"/>
    </row>
    <row r="2755" spans="1:6" ht="15.75">
      <c r="A2755" s="120" t="s">
        <v>466</v>
      </c>
      <c r="B2755" s="86" t="s">
        <v>428</v>
      </c>
      <c r="C2755" s="86" t="s">
        <v>429</v>
      </c>
      <c r="D2755" s="86" t="s">
        <v>264</v>
      </c>
      <c r="E2755" s="86" t="s">
        <v>432</v>
      </c>
      <c r="F2755" s="86" t="s">
        <v>316</v>
      </c>
    </row>
    <row r="2756" spans="1:6" ht="15.75">
      <c r="A2756" s="120" t="s">
        <v>466</v>
      </c>
      <c r="B2756" s="86" t="s">
        <v>428</v>
      </c>
      <c r="C2756" s="86" t="s">
        <v>429</v>
      </c>
      <c r="D2756" s="86" t="s">
        <v>150</v>
      </c>
      <c r="E2756" s="86" t="s">
        <v>353</v>
      </c>
      <c r="F2756" s="86" t="s">
        <v>294</v>
      </c>
    </row>
    <row r="2757" spans="1:6" ht="15.75">
      <c r="A2757" s="120" t="s">
        <v>466</v>
      </c>
      <c r="B2757" s="86" t="s">
        <v>428</v>
      </c>
      <c r="C2757" s="86" t="s">
        <v>429</v>
      </c>
      <c r="D2757" s="86" t="s">
        <v>325</v>
      </c>
      <c r="E2757" s="86" t="s">
        <v>432</v>
      </c>
      <c r="F2757" s="86" t="s">
        <v>384</v>
      </c>
    </row>
    <row r="2758" spans="1:6" ht="15.75">
      <c r="A2758" s="120" t="s">
        <v>466</v>
      </c>
      <c r="B2758" s="86" t="s">
        <v>428</v>
      </c>
      <c r="C2758" s="86" t="s">
        <v>429</v>
      </c>
      <c r="D2758" s="86" t="s">
        <v>306</v>
      </c>
      <c r="E2758" s="86" t="s">
        <v>353</v>
      </c>
      <c r="F2758" s="86" t="s">
        <v>419</v>
      </c>
    </row>
    <row r="2759" spans="1:6" ht="15.75">
      <c r="A2759" s="120" t="s">
        <v>466</v>
      </c>
      <c r="B2759" s="86" t="s">
        <v>428</v>
      </c>
      <c r="C2759" s="86" t="s">
        <v>429</v>
      </c>
      <c r="D2759" s="86" t="s">
        <v>287</v>
      </c>
      <c r="E2759" s="86" t="s">
        <v>367</v>
      </c>
      <c r="F2759" s="86" t="s">
        <v>301</v>
      </c>
    </row>
    <row r="2760" spans="1:6" ht="15.75">
      <c r="A2760" s="120" t="s">
        <v>466</v>
      </c>
      <c r="B2760" s="86" t="s">
        <v>428</v>
      </c>
      <c r="C2760" s="86" t="s">
        <v>429</v>
      </c>
      <c r="D2760" s="86" t="s">
        <v>379</v>
      </c>
      <c r="E2760" s="86" t="s">
        <v>432</v>
      </c>
      <c r="F2760" s="86" t="s">
        <v>294</v>
      </c>
    </row>
    <row r="2761" spans="1:6" ht="15.75">
      <c r="A2761" s="120" t="s">
        <v>466</v>
      </c>
      <c r="B2761" s="86" t="s">
        <v>428</v>
      </c>
      <c r="C2761" s="86" t="s">
        <v>429</v>
      </c>
      <c r="D2761" s="86" t="s">
        <v>274</v>
      </c>
      <c r="E2761" s="86" t="s">
        <v>439</v>
      </c>
      <c r="F2761" s="86" t="s">
        <v>304</v>
      </c>
    </row>
    <row r="2762" spans="1:6" ht="15.75">
      <c r="A2762" s="120" t="s">
        <v>467</v>
      </c>
      <c r="B2762" s="86" t="s">
        <v>428</v>
      </c>
      <c r="C2762" s="86" t="s">
        <v>429</v>
      </c>
      <c r="D2762" s="86" t="s">
        <v>288</v>
      </c>
      <c r="E2762" s="86" t="s">
        <v>459</v>
      </c>
      <c r="F2762" s="86" t="s">
        <v>432</v>
      </c>
    </row>
    <row r="2763" spans="1:6" ht="15.75">
      <c r="A2763" s="120" t="s">
        <v>467</v>
      </c>
      <c r="B2763" s="86" t="s">
        <v>428</v>
      </c>
      <c r="C2763" s="86" t="s">
        <v>429</v>
      </c>
      <c r="D2763" s="86" t="s">
        <v>266</v>
      </c>
      <c r="E2763" s="86" t="s">
        <v>432</v>
      </c>
      <c r="F2763" s="86" t="s">
        <v>384</v>
      </c>
    </row>
    <row r="2764" spans="1:6" ht="15.75">
      <c r="A2764" s="120" t="s">
        <v>467</v>
      </c>
      <c r="B2764" s="86" t="s">
        <v>428</v>
      </c>
      <c r="C2764" s="86" t="s">
        <v>429</v>
      </c>
      <c r="D2764" s="86" t="s">
        <v>316</v>
      </c>
      <c r="E2764" s="86" t="s">
        <v>432</v>
      </c>
      <c r="F2764" s="86" t="s">
        <v>353</v>
      </c>
    </row>
    <row r="2765" spans="1:6" ht="15.75">
      <c r="A2765" s="120" t="s">
        <v>467</v>
      </c>
      <c r="B2765" s="86" t="s">
        <v>428</v>
      </c>
      <c r="C2765" s="86" t="s">
        <v>429</v>
      </c>
      <c r="D2765" s="86" t="s">
        <v>333</v>
      </c>
      <c r="E2765" s="86" t="s">
        <v>353</v>
      </c>
      <c r="F2765" s="86" t="s">
        <v>294</v>
      </c>
    </row>
    <row r="2766" spans="1:6" ht="15.75">
      <c r="A2766" s="120" t="s">
        <v>467</v>
      </c>
      <c r="B2766" s="86" t="s">
        <v>428</v>
      </c>
      <c r="C2766" s="86" t="s">
        <v>429</v>
      </c>
      <c r="D2766" s="86" t="s">
        <v>331</v>
      </c>
      <c r="E2766" s="86" t="s">
        <v>432</v>
      </c>
      <c r="F2766" s="86" t="s">
        <v>397</v>
      </c>
    </row>
    <row r="2767" spans="1:6" ht="15.75">
      <c r="A2767" s="120" t="s">
        <v>467</v>
      </c>
      <c r="B2767" s="86" t="s">
        <v>428</v>
      </c>
      <c r="C2767" s="86" t="s">
        <v>429</v>
      </c>
      <c r="D2767" s="86" t="s">
        <v>312</v>
      </c>
      <c r="E2767" s="86" t="s">
        <v>432</v>
      </c>
      <c r="F2767" s="86" t="s">
        <v>463</v>
      </c>
    </row>
    <row r="2768" spans="1:6" ht="15.75">
      <c r="A2768" s="120" t="s">
        <v>467</v>
      </c>
      <c r="B2768" s="86" t="s">
        <v>428</v>
      </c>
      <c r="C2768" s="86" t="s">
        <v>429</v>
      </c>
      <c r="D2768" s="86" t="s">
        <v>330</v>
      </c>
      <c r="E2768" s="86" t="s">
        <v>438</v>
      </c>
      <c r="F2768" s="86" t="s">
        <v>445</v>
      </c>
    </row>
    <row r="2769" spans="1:6" ht="15.75">
      <c r="A2769" s="120" t="s">
        <v>467</v>
      </c>
      <c r="B2769" s="86" t="s">
        <v>428</v>
      </c>
      <c r="C2769" s="86" t="s">
        <v>429</v>
      </c>
      <c r="D2769" s="86" t="s">
        <v>279</v>
      </c>
      <c r="E2769" s="86" t="s">
        <v>337</v>
      </c>
      <c r="F2769" s="86" t="s">
        <v>330</v>
      </c>
    </row>
    <row r="2770" spans="1:6" ht="15.75">
      <c r="A2770" s="120" t="s">
        <v>468</v>
      </c>
      <c r="B2770" s="86" t="s">
        <v>428</v>
      </c>
      <c r="C2770" s="86" t="s">
        <v>429</v>
      </c>
      <c r="D2770" s="86" t="s">
        <v>291</v>
      </c>
      <c r="E2770" s="86" t="s">
        <v>353</v>
      </c>
      <c r="F2770" s="86" t="s">
        <v>333</v>
      </c>
    </row>
    <row r="2771" spans="1:6" ht="15.75">
      <c r="A2771" s="120" t="s">
        <v>468</v>
      </c>
      <c r="B2771" s="86" t="s">
        <v>428</v>
      </c>
      <c r="C2771" s="86" t="s">
        <v>429</v>
      </c>
      <c r="D2771" s="86" t="s">
        <v>313</v>
      </c>
      <c r="E2771" s="86" t="s">
        <v>353</v>
      </c>
      <c r="F2771" s="86" t="s">
        <v>419</v>
      </c>
    </row>
    <row r="2772" spans="1:6" ht="15.75">
      <c r="A2772" s="120" t="s">
        <v>468</v>
      </c>
      <c r="B2772" s="86" t="s">
        <v>428</v>
      </c>
      <c r="C2772" s="86" t="s">
        <v>429</v>
      </c>
      <c r="D2772" s="86" t="s">
        <v>319</v>
      </c>
      <c r="E2772" s="86" t="s">
        <v>432</v>
      </c>
      <c r="F2772" s="86" t="s">
        <v>323</v>
      </c>
    </row>
    <row r="2773" spans="1:6" ht="15.75">
      <c r="A2773" s="120" t="s">
        <v>468</v>
      </c>
      <c r="B2773" s="86" t="s">
        <v>428</v>
      </c>
      <c r="C2773" s="86" t="s">
        <v>429</v>
      </c>
      <c r="D2773" s="86" t="s">
        <v>351</v>
      </c>
      <c r="E2773" s="86" t="s">
        <v>353</v>
      </c>
      <c r="F2773" s="86" t="s">
        <v>280</v>
      </c>
    </row>
    <row r="2774" spans="1:6" ht="15.75">
      <c r="A2774" s="120" t="s">
        <v>468</v>
      </c>
      <c r="B2774" s="86" t="s">
        <v>428</v>
      </c>
      <c r="C2774" s="86" t="s">
        <v>429</v>
      </c>
      <c r="D2774" s="86" t="s">
        <v>350</v>
      </c>
      <c r="E2774" s="86" t="s">
        <v>432</v>
      </c>
      <c r="F2774" s="86" t="s">
        <v>301</v>
      </c>
    </row>
    <row r="2775" spans="1:6" ht="15.75">
      <c r="A2775" s="120" t="s">
        <v>468</v>
      </c>
      <c r="B2775" s="86" t="s">
        <v>428</v>
      </c>
      <c r="C2775" s="86" t="s">
        <v>429</v>
      </c>
      <c r="D2775" s="86" t="s">
        <v>293</v>
      </c>
      <c r="E2775" s="86" t="s">
        <v>353</v>
      </c>
      <c r="F2775" s="86" t="s">
        <v>301</v>
      </c>
    </row>
    <row r="2776" spans="1:6" ht="15.75">
      <c r="A2776" s="120" t="s">
        <v>468</v>
      </c>
      <c r="B2776" s="86" t="s">
        <v>428</v>
      </c>
      <c r="C2776" s="86" t="s">
        <v>429</v>
      </c>
      <c r="D2776" s="86" t="s">
        <v>326</v>
      </c>
      <c r="E2776" s="86" t="s">
        <v>439</v>
      </c>
      <c r="F2776" s="86" t="s">
        <v>316</v>
      </c>
    </row>
    <row r="2777" spans="1:6" ht="15.75">
      <c r="A2777" s="120" t="s">
        <v>468</v>
      </c>
      <c r="B2777" s="86" t="s">
        <v>428</v>
      </c>
      <c r="C2777" s="86" t="s">
        <v>429</v>
      </c>
      <c r="D2777" s="86" t="s">
        <v>344</v>
      </c>
      <c r="E2777" s="86" t="s">
        <v>432</v>
      </c>
      <c r="F2777" s="86" t="s">
        <v>323</v>
      </c>
    </row>
    <row r="2778" spans="1:6" ht="15.75">
      <c r="A2778" s="120" t="s">
        <v>468</v>
      </c>
      <c r="B2778" s="86" t="s">
        <v>428</v>
      </c>
      <c r="C2778" s="86" t="s">
        <v>429</v>
      </c>
      <c r="D2778" s="86" t="s">
        <v>150</v>
      </c>
      <c r="E2778" s="86" t="s">
        <v>469</v>
      </c>
      <c r="F2778" s="86" t="s">
        <v>432</v>
      </c>
    </row>
    <row r="2779" spans="1:6" ht="15.75">
      <c r="A2779" s="120" t="s">
        <v>468</v>
      </c>
      <c r="B2779" s="86" t="s">
        <v>428</v>
      </c>
      <c r="C2779" s="86" t="s">
        <v>429</v>
      </c>
      <c r="D2779" s="86" t="s">
        <v>306</v>
      </c>
      <c r="E2779" s="86" t="s">
        <v>353</v>
      </c>
      <c r="F2779" s="86" t="s">
        <v>280</v>
      </c>
    </row>
    <row r="2780" spans="1:6" ht="15.75">
      <c r="A2780" s="120" t="s">
        <v>470</v>
      </c>
      <c r="B2780" s="86" t="s">
        <v>428</v>
      </c>
      <c r="C2780" s="86" t="s">
        <v>429</v>
      </c>
      <c r="D2780" s="86" t="s">
        <v>325</v>
      </c>
      <c r="E2780" s="86" t="s">
        <v>432</v>
      </c>
      <c r="F2780" s="86" t="s">
        <v>330</v>
      </c>
    </row>
    <row r="2781" spans="1:6" ht="15.75">
      <c r="A2781" s="120" t="s">
        <v>470</v>
      </c>
      <c r="B2781" s="86" t="s">
        <v>428</v>
      </c>
      <c r="C2781" s="86" t="s">
        <v>429</v>
      </c>
      <c r="D2781" s="86" t="s">
        <v>331</v>
      </c>
      <c r="E2781" s="86" t="s">
        <v>439</v>
      </c>
      <c r="F2781" s="86" t="s">
        <v>419</v>
      </c>
    </row>
    <row r="2782" spans="1:6" ht="15.75">
      <c r="A2782" s="120" t="s">
        <v>470</v>
      </c>
      <c r="B2782" s="86" t="s">
        <v>428</v>
      </c>
      <c r="C2782" s="86" t="s">
        <v>429</v>
      </c>
      <c r="D2782" s="86" t="s">
        <v>268</v>
      </c>
      <c r="E2782" s="86" t="s">
        <v>439</v>
      </c>
      <c r="F2782" s="86" t="s">
        <v>330</v>
      </c>
    </row>
    <row r="2783" spans="1:6" ht="15.75">
      <c r="A2783" s="120" t="s">
        <v>470</v>
      </c>
      <c r="B2783" s="86" t="s">
        <v>428</v>
      </c>
      <c r="C2783" s="86" t="s">
        <v>429</v>
      </c>
      <c r="D2783" s="86" t="s">
        <v>312</v>
      </c>
      <c r="E2783" s="86" t="s">
        <v>439</v>
      </c>
      <c r="F2783" s="86" t="s">
        <v>301</v>
      </c>
    </row>
    <row r="2784" spans="1:6" ht="15.75">
      <c r="A2784" s="120" t="s">
        <v>470</v>
      </c>
      <c r="B2784" s="86" t="s">
        <v>428</v>
      </c>
      <c r="C2784" s="86" t="s">
        <v>429</v>
      </c>
      <c r="D2784" s="86" t="s">
        <v>311</v>
      </c>
      <c r="E2784" s="86" t="s">
        <v>439</v>
      </c>
      <c r="F2784" s="86" t="s">
        <v>316</v>
      </c>
    </row>
    <row r="2785" spans="1:6" ht="15.75">
      <c r="A2785" s="120" t="s">
        <v>470</v>
      </c>
      <c r="B2785" s="86" t="s">
        <v>428</v>
      </c>
      <c r="C2785" s="86" t="s">
        <v>429</v>
      </c>
      <c r="D2785" s="86" t="s">
        <v>330</v>
      </c>
      <c r="E2785" s="86" t="s">
        <v>432</v>
      </c>
      <c r="F2785" s="86" t="s">
        <v>419</v>
      </c>
    </row>
    <row r="2786" spans="1:6" ht="15.75">
      <c r="A2786" s="120" t="s">
        <v>470</v>
      </c>
      <c r="B2786" s="86" t="s">
        <v>428</v>
      </c>
      <c r="C2786" s="86" t="s">
        <v>429</v>
      </c>
      <c r="D2786" s="86" t="s">
        <v>471</v>
      </c>
      <c r="E2786" s="86" t="s">
        <v>367</v>
      </c>
      <c r="F2786" s="86"/>
    </row>
    <row r="2787" spans="1:6" ht="15.75">
      <c r="A2787" s="120" t="s">
        <v>470</v>
      </c>
      <c r="B2787" s="86" t="s">
        <v>428</v>
      </c>
      <c r="C2787" s="86" t="s">
        <v>429</v>
      </c>
      <c r="D2787" s="86" t="s">
        <v>287</v>
      </c>
      <c r="E2787" s="86" t="s">
        <v>353</v>
      </c>
      <c r="F2787" s="86" t="s">
        <v>333</v>
      </c>
    </row>
    <row r="2788" spans="1:6" ht="15.75">
      <c r="A2788" s="120" t="s">
        <v>472</v>
      </c>
      <c r="B2788" s="86" t="s">
        <v>428</v>
      </c>
      <c r="C2788" s="86" t="s">
        <v>429</v>
      </c>
      <c r="D2788" s="86" t="s">
        <v>473</v>
      </c>
      <c r="E2788" s="86" t="s">
        <v>367</v>
      </c>
      <c r="F2788" s="86"/>
    </row>
    <row r="2789" spans="1:6" ht="15.75">
      <c r="A2789" s="120" t="s">
        <v>472</v>
      </c>
      <c r="B2789" s="86" t="s">
        <v>428</v>
      </c>
      <c r="C2789" s="86" t="s">
        <v>429</v>
      </c>
      <c r="D2789" s="86" t="s">
        <v>264</v>
      </c>
      <c r="E2789" s="86" t="s">
        <v>439</v>
      </c>
      <c r="F2789" s="86" t="s">
        <v>474</v>
      </c>
    </row>
    <row r="2790" spans="1:6" ht="15.75">
      <c r="A2790" s="120" t="s">
        <v>475</v>
      </c>
      <c r="B2790" s="86" t="s">
        <v>428</v>
      </c>
      <c r="C2790" s="86" t="s">
        <v>429</v>
      </c>
      <c r="D2790" s="86" t="s">
        <v>395</v>
      </c>
      <c r="E2790" s="86" t="s">
        <v>353</v>
      </c>
      <c r="F2790" s="86" t="s">
        <v>294</v>
      </c>
    </row>
    <row r="2791" spans="1:6" ht="15.75">
      <c r="A2791" s="120" t="s">
        <v>475</v>
      </c>
      <c r="B2791" s="86" t="s">
        <v>428</v>
      </c>
      <c r="C2791" s="86" t="s">
        <v>429</v>
      </c>
      <c r="D2791" s="86" t="s">
        <v>295</v>
      </c>
      <c r="E2791" s="86" t="s">
        <v>432</v>
      </c>
      <c r="F2791" s="86" t="s">
        <v>397</v>
      </c>
    </row>
    <row r="2792" spans="1:6" ht="15.75">
      <c r="A2792" s="120" t="s">
        <v>475</v>
      </c>
      <c r="B2792" s="86" t="s">
        <v>428</v>
      </c>
      <c r="C2792" s="86" t="s">
        <v>429</v>
      </c>
      <c r="D2792" s="86" t="s">
        <v>284</v>
      </c>
      <c r="E2792" s="86" t="s">
        <v>438</v>
      </c>
      <c r="F2792" s="86" t="s">
        <v>457</v>
      </c>
    </row>
    <row r="2793" spans="1:6" ht="15.75">
      <c r="A2793" s="120" t="s">
        <v>475</v>
      </c>
      <c r="B2793" s="86" t="s">
        <v>428</v>
      </c>
      <c r="C2793" s="86" t="s">
        <v>429</v>
      </c>
      <c r="D2793" s="86" t="s">
        <v>338</v>
      </c>
      <c r="E2793" s="86" t="s">
        <v>439</v>
      </c>
      <c r="F2793" s="86" t="s">
        <v>476</v>
      </c>
    </row>
    <row r="2794" spans="1:6" ht="15.75">
      <c r="A2794" s="120" t="s">
        <v>475</v>
      </c>
      <c r="B2794" s="86" t="s">
        <v>428</v>
      </c>
      <c r="C2794" s="86" t="s">
        <v>429</v>
      </c>
      <c r="D2794" s="86" t="s">
        <v>282</v>
      </c>
      <c r="E2794" s="86" t="s">
        <v>439</v>
      </c>
      <c r="F2794" s="86" t="s">
        <v>476</v>
      </c>
    </row>
    <row r="2795" spans="1:6" ht="15.75">
      <c r="A2795" s="120" t="s">
        <v>475</v>
      </c>
      <c r="B2795" s="86" t="s">
        <v>428</v>
      </c>
      <c r="C2795" s="86" t="s">
        <v>429</v>
      </c>
      <c r="D2795" s="86" t="s">
        <v>346</v>
      </c>
      <c r="E2795" s="86" t="s">
        <v>294</v>
      </c>
      <c r="F2795" s="86" t="s">
        <v>333</v>
      </c>
    </row>
    <row r="2796" spans="1:6" ht="15.75">
      <c r="A2796" s="120" t="s">
        <v>475</v>
      </c>
      <c r="B2796" s="86" t="s">
        <v>428</v>
      </c>
      <c r="C2796" s="86" t="s">
        <v>429</v>
      </c>
      <c r="D2796" s="86" t="s">
        <v>279</v>
      </c>
      <c r="E2796" s="86" t="s">
        <v>439</v>
      </c>
      <c r="F2796" s="86" t="s">
        <v>445</v>
      </c>
    </row>
    <row r="2797" spans="1:6" ht="15.75">
      <c r="A2797" s="120" t="s">
        <v>477</v>
      </c>
      <c r="B2797" s="86" t="s">
        <v>428</v>
      </c>
      <c r="C2797" s="86" t="s">
        <v>429</v>
      </c>
      <c r="D2797" s="86" t="s">
        <v>329</v>
      </c>
      <c r="E2797" s="86" t="s">
        <v>353</v>
      </c>
      <c r="F2797" s="86" t="s">
        <v>294</v>
      </c>
    </row>
    <row r="2798" spans="1:6" ht="15.75">
      <c r="A2798" s="120" t="s">
        <v>478</v>
      </c>
      <c r="B2798" s="86" t="s">
        <v>428</v>
      </c>
      <c r="C2798" s="86" t="s">
        <v>429</v>
      </c>
      <c r="D2798" s="86" t="s">
        <v>336</v>
      </c>
      <c r="E2798" s="86" t="s">
        <v>439</v>
      </c>
      <c r="F2798" s="86" t="s">
        <v>316</v>
      </c>
    </row>
    <row r="2799" spans="1:6" ht="15.75">
      <c r="A2799" s="120" t="s">
        <v>478</v>
      </c>
      <c r="B2799" s="86" t="s">
        <v>428</v>
      </c>
      <c r="C2799" s="86" t="s">
        <v>429</v>
      </c>
      <c r="D2799" s="86" t="s">
        <v>266</v>
      </c>
      <c r="E2799" s="86" t="s">
        <v>432</v>
      </c>
      <c r="F2799" s="86" t="s">
        <v>333</v>
      </c>
    </row>
    <row r="2800" spans="1:6" ht="15.75">
      <c r="A2800" s="120" t="s">
        <v>478</v>
      </c>
      <c r="B2800" s="86" t="s">
        <v>428</v>
      </c>
      <c r="C2800" s="86" t="s">
        <v>429</v>
      </c>
      <c r="D2800" s="86" t="s">
        <v>378</v>
      </c>
      <c r="E2800" s="86" t="s">
        <v>367</v>
      </c>
      <c r="F2800" s="86" t="s">
        <v>280</v>
      </c>
    </row>
    <row r="2801" spans="1:6" ht="15.75">
      <c r="A2801" s="120" t="s">
        <v>478</v>
      </c>
      <c r="B2801" s="86" t="s">
        <v>428</v>
      </c>
      <c r="C2801" s="86" t="s">
        <v>429</v>
      </c>
      <c r="D2801" s="86" t="s">
        <v>335</v>
      </c>
      <c r="E2801" s="86" t="s">
        <v>432</v>
      </c>
      <c r="F2801" s="86" t="s">
        <v>316</v>
      </c>
    </row>
    <row r="2802" spans="1:6" ht="15.75">
      <c r="A2802" s="120" t="s">
        <v>478</v>
      </c>
      <c r="B2802" s="86" t="s">
        <v>428</v>
      </c>
      <c r="C2802" s="86" t="s">
        <v>429</v>
      </c>
      <c r="D2802" s="86" t="s">
        <v>334</v>
      </c>
      <c r="E2802" s="86" t="s">
        <v>438</v>
      </c>
      <c r="F2802" s="86" t="s">
        <v>384</v>
      </c>
    </row>
    <row r="2803" spans="1:6" ht="15.75">
      <c r="A2803" s="120" t="s">
        <v>478</v>
      </c>
      <c r="B2803" s="86" t="s">
        <v>428</v>
      </c>
      <c r="C2803" s="86" t="s">
        <v>429</v>
      </c>
      <c r="D2803" s="86" t="s">
        <v>274</v>
      </c>
      <c r="E2803" s="86" t="s">
        <v>438</v>
      </c>
      <c r="F2803" s="86" t="s">
        <v>419</v>
      </c>
    </row>
    <row r="2804" spans="1:6" ht="15.75">
      <c r="A2804" s="120" t="s">
        <v>478</v>
      </c>
      <c r="B2804" s="86" t="s">
        <v>428</v>
      </c>
      <c r="C2804" s="86" t="s">
        <v>429</v>
      </c>
      <c r="D2804" s="86" t="s">
        <v>348</v>
      </c>
      <c r="E2804" s="86" t="s">
        <v>433</v>
      </c>
      <c r="F2804" s="86" t="s">
        <v>445</v>
      </c>
    </row>
    <row r="2805" spans="1:6" ht="15.75">
      <c r="A2805" s="120" t="s">
        <v>478</v>
      </c>
      <c r="B2805" s="86" t="s">
        <v>428</v>
      </c>
      <c r="C2805" s="86" t="s">
        <v>429</v>
      </c>
      <c r="D2805" s="86" t="s">
        <v>347</v>
      </c>
      <c r="E2805" s="86" t="s">
        <v>439</v>
      </c>
      <c r="F2805" s="86" t="s">
        <v>316</v>
      </c>
    </row>
    <row r="2806" spans="1:6" ht="15.75">
      <c r="A2806" s="120" t="s">
        <v>478</v>
      </c>
      <c r="B2806" s="86" t="s">
        <v>428</v>
      </c>
      <c r="C2806" s="86" t="s">
        <v>429</v>
      </c>
      <c r="D2806" s="86" t="s">
        <v>314</v>
      </c>
      <c r="E2806" s="86" t="s">
        <v>432</v>
      </c>
      <c r="F2806" s="86" t="s">
        <v>294</v>
      </c>
    </row>
    <row r="2807" spans="1:6" ht="15.75">
      <c r="A2807" s="120" t="s">
        <v>478</v>
      </c>
      <c r="B2807" s="86" t="s">
        <v>428</v>
      </c>
      <c r="C2807" s="86" t="s">
        <v>429</v>
      </c>
      <c r="D2807" s="86" t="s">
        <v>333</v>
      </c>
      <c r="E2807" s="86" t="s">
        <v>439</v>
      </c>
      <c r="F2807" s="86" t="s">
        <v>419</v>
      </c>
    </row>
    <row r="2808" spans="1:6" ht="15.75">
      <c r="A2808" s="120" t="s">
        <v>478</v>
      </c>
      <c r="B2808" s="86" t="s">
        <v>428</v>
      </c>
      <c r="C2808" s="86" t="s">
        <v>429</v>
      </c>
      <c r="D2808" s="86" t="s">
        <v>329</v>
      </c>
      <c r="E2808" s="86" t="s">
        <v>353</v>
      </c>
      <c r="F2808" s="86" t="s">
        <v>330</v>
      </c>
    </row>
    <row r="2809" spans="1:6" ht="15.75">
      <c r="A2809" s="120" t="s">
        <v>478</v>
      </c>
      <c r="B2809" s="86" t="s">
        <v>428</v>
      </c>
      <c r="C2809" s="86" t="s">
        <v>429</v>
      </c>
      <c r="D2809" s="86" t="s">
        <v>326</v>
      </c>
      <c r="E2809" s="86" t="s">
        <v>433</v>
      </c>
      <c r="F2809" s="86" t="s">
        <v>333</v>
      </c>
    </row>
    <row r="2810" spans="1:6" ht="15.75">
      <c r="A2810" s="120" t="s">
        <v>478</v>
      </c>
      <c r="B2810" s="86" t="s">
        <v>428</v>
      </c>
      <c r="C2810" s="86" t="s">
        <v>429</v>
      </c>
      <c r="D2810" s="86" t="s">
        <v>269</v>
      </c>
      <c r="E2810" s="86" t="s">
        <v>438</v>
      </c>
      <c r="F2810" s="86" t="s">
        <v>333</v>
      </c>
    </row>
    <row r="2811" spans="1:6" ht="15.75">
      <c r="A2811" s="120" t="s">
        <v>478</v>
      </c>
      <c r="B2811" s="86" t="s">
        <v>428</v>
      </c>
      <c r="C2811" s="86" t="s">
        <v>429</v>
      </c>
      <c r="D2811" s="86" t="s">
        <v>150</v>
      </c>
      <c r="E2811" s="86" t="s">
        <v>432</v>
      </c>
      <c r="F2811" s="86" t="s">
        <v>316</v>
      </c>
    </row>
    <row r="2812" spans="1:6" ht="15.75">
      <c r="A2812" s="120" t="s">
        <v>478</v>
      </c>
      <c r="B2812" s="86" t="s">
        <v>428</v>
      </c>
      <c r="C2812" s="86" t="s">
        <v>429</v>
      </c>
      <c r="D2812" s="86" t="s">
        <v>312</v>
      </c>
      <c r="E2812" s="86" t="s">
        <v>367</v>
      </c>
      <c r="F2812" s="86" t="s">
        <v>264</v>
      </c>
    </row>
    <row r="2813" spans="1:6" ht="15.75">
      <c r="A2813" s="120" t="s">
        <v>478</v>
      </c>
      <c r="B2813" s="86" t="s">
        <v>428</v>
      </c>
      <c r="C2813" s="86" t="s">
        <v>429</v>
      </c>
      <c r="D2813" s="86" t="s">
        <v>317</v>
      </c>
      <c r="E2813" s="86" t="s">
        <v>432</v>
      </c>
      <c r="F2813" s="86" t="s">
        <v>316</v>
      </c>
    </row>
    <row r="2814" spans="1:6" ht="15.75">
      <c r="A2814" s="120" t="s">
        <v>478</v>
      </c>
      <c r="B2814" s="86" t="s">
        <v>428</v>
      </c>
      <c r="C2814" s="86" t="s">
        <v>429</v>
      </c>
      <c r="D2814" s="86" t="s">
        <v>293</v>
      </c>
      <c r="E2814" s="86" t="s">
        <v>432</v>
      </c>
      <c r="F2814" s="86" t="s">
        <v>337</v>
      </c>
    </row>
    <row r="2815" spans="1:6" ht="15.75">
      <c r="A2815" s="120" t="s">
        <v>478</v>
      </c>
      <c r="B2815" s="86" t="s">
        <v>428</v>
      </c>
      <c r="C2815" s="86" t="s">
        <v>429</v>
      </c>
      <c r="D2815" s="86" t="s">
        <v>332</v>
      </c>
      <c r="E2815" s="86" t="s">
        <v>353</v>
      </c>
      <c r="F2815" s="86" t="s">
        <v>330</v>
      </c>
    </row>
    <row r="2816" spans="1:6" ht="15.75">
      <c r="A2816" s="120" t="s">
        <v>478</v>
      </c>
      <c r="B2816" s="86" t="s">
        <v>428</v>
      </c>
      <c r="C2816" s="86" t="s">
        <v>429</v>
      </c>
      <c r="D2816" s="86" t="s">
        <v>288</v>
      </c>
      <c r="E2816" s="86" t="s">
        <v>432</v>
      </c>
      <c r="F2816" s="86" t="s">
        <v>294</v>
      </c>
    </row>
    <row r="2817" spans="1:6" ht="15.75">
      <c r="A2817" s="120" t="s">
        <v>478</v>
      </c>
      <c r="B2817" s="86" t="s">
        <v>428</v>
      </c>
      <c r="C2817" s="86" t="s">
        <v>429</v>
      </c>
      <c r="D2817" s="86" t="s">
        <v>264</v>
      </c>
      <c r="E2817" s="86" t="s">
        <v>432</v>
      </c>
      <c r="F2817" s="86" t="s">
        <v>384</v>
      </c>
    </row>
    <row r="2818" spans="1:6" ht="15.75">
      <c r="A2818" s="120" t="s">
        <v>478</v>
      </c>
      <c r="B2818" s="86" t="s">
        <v>428</v>
      </c>
      <c r="C2818" s="86" t="s">
        <v>429</v>
      </c>
      <c r="D2818" s="86" t="s">
        <v>327</v>
      </c>
      <c r="E2818" s="86" t="s">
        <v>432</v>
      </c>
      <c r="F2818" s="86" t="s">
        <v>330</v>
      </c>
    </row>
    <row r="2819" spans="1:6" ht="15.75">
      <c r="A2819" s="120" t="s">
        <v>478</v>
      </c>
      <c r="B2819" s="86" t="s">
        <v>428</v>
      </c>
      <c r="C2819" s="86" t="s">
        <v>429</v>
      </c>
      <c r="D2819" s="86" t="s">
        <v>479</v>
      </c>
      <c r="E2819" s="86" t="s">
        <v>367</v>
      </c>
      <c r="F2819" s="86" t="s">
        <v>280</v>
      </c>
    </row>
    <row r="2820" spans="1:6" ht="15.75">
      <c r="A2820" s="120" t="s">
        <v>478</v>
      </c>
      <c r="B2820" s="86" t="s">
        <v>428</v>
      </c>
      <c r="C2820" s="86" t="s">
        <v>429</v>
      </c>
      <c r="D2820" s="86" t="s">
        <v>480</v>
      </c>
      <c r="E2820" s="86" t="s">
        <v>367</v>
      </c>
      <c r="F2820" s="86" t="s">
        <v>280</v>
      </c>
    </row>
    <row r="2821" spans="1:6" ht="15.75">
      <c r="A2821" s="120" t="s">
        <v>478</v>
      </c>
      <c r="B2821" s="86" t="s">
        <v>428</v>
      </c>
      <c r="C2821" s="86" t="s">
        <v>429</v>
      </c>
      <c r="D2821" s="86" t="s">
        <v>451</v>
      </c>
      <c r="E2821" s="86" t="s">
        <v>432</v>
      </c>
      <c r="F2821" s="86" t="s">
        <v>280</v>
      </c>
    </row>
    <row r="2822" spans="1:6" ht="15.75">
      <c r="A2822" s="120" t="s">
        <v>478</v>
      </c>
      <c r="B2822" s="86" t="s">
        <v>428</v>
      </c>
      <c r="C2822" s="86" t="s">
        <v>429</v>
      </c>
      <c r="D2822" s="86" t="s">
        <v>345</v>
      </c>
      <c r="E2822" s="86" t="s">
        <v>353</v>
      </c>
      <c r="F2822" s="86" t="s">
        <v>339</v>
      </c>
    </row>
    <row r="2823" spans="1:6" ht="15.75">
      <c r="A2823" s="120" t="s">
        <v>481</v>
      </c>
      <c r="B2823" s="86" t="s">
        <v>428</v>
      </c>
      <c r="C2823" s="86" t="s">
        <v>429</v>
      </c>
      <c r="D2823" s="86" t="s">
        <v>318</v>
      </c>
      <c r="E2823" s="86" t="s">
        <v>439</v>
      </c>
      <c r="F2823" s="86" t="s">
        <v>384</v>
      </c>
    </row>
    <row r="2824" spans="1:6" ht="15.75">
      <c r="A2824" s="120" t="s">
        <v>481</v>
      </c>
      <c r="B2824" s="86" t="s">
        <v>428</v>
      </c>
      <c r="C2824" s="86" t="s">
        <v>429</v>
      </c>
      <c r="D2824" s="86" t="s">
        <v>356</v>
      </c>
      <c r="E2824" s="86" t="s">
        <v>294</v>
      </c>
      <c r="F2824" s="86" t="s">
        <v>330</v>
      </c>
    </row>
    <row r="2825" spans="1:6" ht="15.75">
      <c r="A2825" s="120" t="s">
        <v>481</v>
      </c>
      <c r="B2825" s="86" t="s">
        <v>428</v>
      </c>
      <c r="C2825" s="86" t="s">
        <v>429</v>
      </c>
      <c r="D2825" s="86" t="s">
        <v>267</v>
      </c>
      <c r="E2825" s="86" t="s">
        <v>438</v>
      </c>
      <c r="F2825" s="86" t="s">
        <v>384</v>
      </c>
    </row>
    <row r="2826" spans="1:6" ht="15.75">
      <c r="A2826" s="120" t="s">
        <v>481</v>
      </c>
      <c r="B2826" s="86" t="s">
        <v>428</v>
      </c>
      <c r="C2826" s="86" t="s">
        <v>429</v>
      </c>
      <c r="D2826" s="86" t="s">
        <v>301</v>
      </c>
      <c r="E2826" s="86" t="s">
        <v>353</v>
      </c>
      <c r="F2826" s="86" t="s">
        <v>316</v>
      </c>
    </row>
    <row r="2827" spans="1:6" ht="15.75">
      <c r="A2827" s="120" t="s">
        <v>481</v>
      </c>
      <c r="B2827" s="86" t="s">
        <v>428</v>
      </c>
      <c r="C2827" s="86" t="s">
        <v>429</v>
      </c>
      <c r="D2827" s="86" t="s">
        <v>313</v>
      </c>
      <c r="E2827" s="86" t="s">
        <v>353</v>
      </c>
      <c r="F2827" s="86" t="s">
        <v>316</v>
      </c>
    </row>
    <row r="2828" spans="1:6" ht="15.75">
      <c r="A2828" s="120" t="s">
        <v>481</v>
      </c>
      <c r="B2828" s="86" t="s">
        <v>428</v>
      </c>
      <c r="C2828" s="86" t="s">
        <v>429</v>
      </c>
      <c r="D2828" s="86" t="s">
        <v>331</v>
      </c>
      <c r="E2828" s="86" t="s">
        <v>353</v>
      </c>
      <c r="F2828" s="86" t="s">
        <v>330</v>
      </c>
    </row>
    <row r="2829" spans="1:6" ht="15.75">
      <c r="A2829" s="120" t="s">
        <v>481</v>
      </c>
      <c r="B2829" s="86" t="s">
        <v>428</v>
      </c>
      <c r="C2829" s="86" t="s">
        <v>429</v>
      </c>
      <c r="D2829" s="86" t="s">
        <v>280</v>
      </c>
      <c r="E2829" s="86" t="s">
        <v>432</v>
      </c>
      <c r="F2829" s="86" t="s">
        <v>316</v>
      </c>
    </row>
    <row r="2830" spans="1:6" ht="15.75">
      <c r="A2830" s="120" t="s">
        <v>481</v>
      </c>
      <c r="B2830" s="86" t="s">
        <v>428</v>
      </c>
      <c r="C2830" s="86" t="s">
        <v>429</v>
      </c>
      <c r="D2830" s="86" t="s">
        <v>346</v>
      </c>
      <c r="E2830" s="86" t="s">
        <v>353</v>
      </c>
      <c r="F2830" s="86" t="s">
        <v>294</v>
      </c>
    </row>
    <row r="2831" spans="1:6" ht="15.75">
      <c r="A2831" s="120" t="s">
        <v>482</v>
      </c>
      <c r="B2831" s="86" t="s">
        <v>428</v>
      </c>
      <c r="C2831" s="86" t="s">
        <v>429</v>
      </c>
      <c r="D2831" s="86" t="s">
        <v>317</v>
      </c>
      <c r="E2831" s="86" t="s">
        <v>432</v>
      </c>
      <c r="F2831" s="86" t="s">
        <v>384</v>
      </c>
    </row>
    <row r="2832" spans="1:6" ht="15.75">
      <c r="A2832" s="120" t="s">
        <v>482</v>
      </c>
      <c r="B2832" s="86" t="s">
        <v>428</v>
      </c>
      <c r="C2832" s="86" t="s">
        <v>429</v>
      </c>
      <c r="D2832" s="86" t="s">
        <v>334</v>
      </c>
      <c r="E2832" s="86" t="s">
        <v>353</v>
      </c>
      <c r="F2832" s="86" t="s">
        <v>316</v>
      </c>
    </row>
    <row r="2833" spans="1:6" ht="15.75">
      <c r="A2833" s="120" t="s">
        <v>482</v>
      </c>
      <c r="B2833" s="86" t="s">
        <v>428</v>
      </c>
      <c r="C2833" s="86" t="s">
        <v>429</v>
      </c>
      <c r="D2833" s="86" t="s">
        <v>279</v>
      </c>
      <c r="E2833" s="86" t="s">
        <v>432</v>
      </c>
      <c r="F2833" s="86" t="s">
        <v>419</v>
      </c>
    </row>
    <row r="2834" spans="1:6" ht="15.75">
      <c r="A2834" s="120" t="s">
        <v>482</v>
      </c>
      <c r="B2834" s="86" t="s">
        <v>428</v>
      </c>
      <c r="C2834" s="86" t="s">
        <v>429</v>
      </c>
      <c r="D2834" s="86" t="s">
        <v>287</v>
      </c>
      <c r="E2834" s="86" t="s">
        <v>432</v>
      </c>
      <c r="F2834" s="86" t="s">
        <v>294</v>
      </c>
    </row>
    <row r="2835" spans="1:6" ht="15.75">
      <c r="A2835" s="120" t="s">
        <v>483</v>
      </c>
      <c r="B2835" s="86" t="s">
        <v>428</v>
      </c>
      <c r="C2835" s="86" t="s">
        <v>429</v>
      </c>
      <c r="D2835" s="86" t="s">
        <v>325</v>
      </c>
      <c r="E2835" s="86" t="s">
        <v>353</v>
      </c>
      <c r="F2835" s="86" t="s">
        <v>330</v>
      </c>
    </row>
    <row r="2836" spans="1:6" ht="15.75">
      <c r="A2836" s="120" t="s">
        <v>484</v>
      </c>
      <c r="B2836" s="86" t="s">
        <v>428</v>
      </c>
      <c r="C2836" s="86" t="s">
        <v>429</v>
      </c>
      <c r="D2836" s="86" t="s">
        <v>344</v>
      </c>
      <c r="E2836" s="86" t="s">
        <v>353</v>
      </c>
      <c r="F2836" s="86" t="s">
        <v>316</v>
      </c>
    </row>
    <row r="2837" spans="1:6" ht="15.75">
      <c r="A2837" s="120" t="s">
        <v>484</v>
      </c>
      <c r="B2837" s="86" t="s">
        <v>428</v>
      </c>
      <c r="C2837" s="86" t="s">
        <v>429</v>
      </c>
      <c r="D2837" s="86" t="s">
        <v>325</v>
      </c>
      <c r="E2837" s="86" t="s">
        <v>432</v>
      </c>
      <c r="F2837" s="86" t="s">
        <v>316</v>
      </c>
    </row>
    <row r="2838" spans="1:6" ht="15.75">
      <c r="A2838" s="59" t="s">
        <v>866</v>
      </c>
      <c r="B2838" s="379" t="s">
        <v>867</v>
      </c>
      <c r="C2838" s="379" t="s">
        <v>485</v>
      </c>
      <c r="D2838" s="39" t="s">
        <v>288</v>
      </c>
      <c r="E2838" s="379">
        <v>160</v>
      </c>
      <c r="F2838" s="378">
        <v>40</v>
      </c>
    </row>
    <row r="2839" spans="1:6" ht="15.75">
      <c r="A2839" s="59" t="s">
        <v>866</v>
      </c>
      <c r="B2839" s="379" t="s">
        <v>867</v>
      </c>
      <c r="C2839" s="379" t="s">
        <v>485</v>
      </c>
      <c r="D2839" s="39" t="s">
        <v>330</v>
      </c>
      <c r="E2839" s="379">
        <v>100</v>
      </c>
      <c r="F2839" s="378">
        <v>70</v>
      </c>
    </row>
    <row r="2840" spans="1:6" ht="15.75">
      <c r="A2840" s="59" t="s">
        <v>866</v>
      </c>
      <c r="B2840" s="379" t="s">
        <v>867</v>
      </c>
      <c r="C2840" s="379" t="s">
        <v>485</v>
      </c>
      <c r="D2840" s="39" t="s">
        <v>283</v>
      </c>
      <c r="E2840" s="379">
        <v>100</v>
      </c>
      <c r="F2840" s="378">
        <v>70</v>
      </c>
    </row>
    <row r="2841" spans="1:6" ht="15.75">
      <c r="A2841" s="59" t="s">
        <v>866</v>
      </c>
      <c r="B2841" s="379" t="s">
        <v>867</v>
      </c>
      <c r="C2841" s="379" t="s">
        <v>485</v>
      </c>
      <c r="D2841" s="39" t="s">
        <v>419</v>
      </c>
      <c r="E2841" s="379">
        <v>160</v>
      </c>
      <c r="F2841" s="378">
        <v>35</v>
      </c>
    </row>
    <row r="2842" spans="1:6" ht="15.75">
      <c r="A2842" s="59" t="s">
        <v>866</v>
      </c>
      <c r="B2842" s="379" t="s">
        <v>867</v>
      </c>
      <c r="C2842" s="379" t="s">
        <v>485</v>
      </c>
      <c r="D2842" s="39" t="s">
        <v>322</v>
      </c>
      <c r="E2842" s="379">
        <v>100</v>
      </c>
      <c r="F2842" s="378">
        <v>40</v>
      </c>
    </row>
    <row r="2843" spans="1:6" ht="15.75">
      <c r="A2843" s="59" t="s">
        <v>866</v>
      </c>
      <c r="B2843" s="379" t="s">
        <v>867</v>
      </c>
      <c r="C2843" s="379" t="s">
        <v>485</v>
      </c>
      <c r="D2843" s="39" t="s">
        <v>360</v>
      </c>
      <c r="E2843" s="379">
        <v>160</v>
      </c>
      <c r="F2843" s="378">
        <v>45</v>
      </c>
    </row>
    <row r="2844" spans="1:6" ht="15.75">
      <c r="A2844" s="59" t="s">
        <v>866</v>
      </c>
      <c r="B2844" s="379" t="s">
        <v>867</v>
      </c>
      <c r="C2844" s="379" t="s">
        <v>485</v>
      </c>
      <c r="D2844" s="39" t="s">
        <v>388</v>
      </c>
      <c r="E2844" s="379">
        <v>160</v>
      </c>
      <c r="F2844" s="378">
        <v>50</v>
      </c>
    </row>
    <row r="2845" spans="1:6" ht="15.75">
      <c r="A2845" s="59" t="s">
        <v>866</v>
      </c>
      <c r="B2845" s="379" t="s">
        <v>867</v>
      </c>
      <c r="C2845" s="379" t="s">
        <v>485</v>
      </c>
      <c r="D2845" s="39" t="s">
        <v>323</v>
      </c>
      <c r="E2845" s="379">
        <v>250</v>
      </c>
      <c r="F2845" s="378">
        <v>40</v>
      </c>
    </row>
    <row r="2846" spans="1:6" ht="15.75">
      <c r="A2846" s="59" t="s">
        <v>866</v>
      </c>
      <c r="B2846" s="379" t="s">
        <v>867</v>
      </c>
      <c r="C2846" s="379" t="s">
        <v>485</v>
      </c>
      <c r="D2846" s="39" t="s">
        <v>342</v>
      </c>
      <c r="E2846" s="379">
        <v>250</v>
      </c>
      <c r="F2846" s="378">
        <v>40</v>
      </c>
    </row>
    <row r="2847" spans="1:6" ht="15.75">
      <c r="A2847" s="59" t="s">
        <v>866</v>
      </c>
      <c r="B2847" s="379" t="s">
        <v>867</v>
      </c>
      <c r="C2847" s="379" t="s">
        <v>485</v>
      </c>
      <c r="D2847" s="39" t="s">
        <v>321</v>
      </c>
      <c r="E2847" s="379">
        <v>160</v>
      </c>
      <c r="F2847" s="378">
        <v>30</v>
      </c>
    </row>
    <row r="2848" spans="1:6" ht="15.75">
      <c r="A2848" s="59" t="s">
        <v>866</v>
      </c>
      <c r="B2848" s="379" t="s">
        <v>867</v>
      </c>
      <c r="C2848" s="379" t="s">
        <v>485</v>
      </c>
      <c r="D2848" s="39" t="s">
        <v>269</v>
      </c>
      <c r="E2848" s="379">
        <v>100</v>
      </c>
      <c r="F2848" s="378">
        <v>30</v>
      </c>
    </row>
    <row r="2849" spans="1:6" ht="15.75">
      <c r="A2849" s="59" t="s">
        <v>866</v>
      </c>
      <c r="B2849" s="379" t="s">
        <v>867</v>
      </c>
      <c r="C2849" s="379" t="s">
        <v>485</v>
      </c>
      <c r="D2849" s="39" t="s">
        <v>333</v>
      </c>
      <c r="E2849" s="379">
        <v>160</v>
      </c>
      <c r="F2849" s="378">
        <v>50</v>
      </c>
    </row>
    <row r="2850" spans="1:6" ht="15.75">
      <c r="A2850" s="59" t="s">
        <v>866</v>
      </c>
      <c r="B2850" s="379" t="s">
        <v>867</v>
      </c>
      <c r="C2850" s="379" t="s">
        <v>485</v>
      </c>
      <c r="D2850" s="39" t="s">
        <v>486</v>
      </c>
      <c r="E2850" s="379">
        <v>40</v>
      </c>
      <c r="F2850" s="378">
        <v>25</v>
      </c>
    </row>
    <row r="2851" spans="1:6" ht="15.75">
      <c r="A2851" s="59" t="s">
        <v>866</v>
      </c>
      <c r="B2851" s="379" t="s">
        <v>867</v>
      </c>
      <c r="C2851" s="379" t="s">
        <v>485</v>
      </c>
      <c r="D2851" s="39" t="s">
        <v>281</v>
      </c>
      <c r="E2851" s="379">
        <v>160</v>
      </c>
      <c r="F2851" s="378">
        <v>30</v>
      </c>
    </row>
    <row r="2852" spans="1:6" ht="15.75">
      <c r="A2852" s="59" t="s">
        <v>866</v>
      </c>
      <c r="B2852" s="379" t="s">
        <v>867</v>
      </c>
      <c r="C2852" s="379" t="s">
        <v>485</v>
      </c>
      <c r="D2852" s="39" t="s">
        <v>280</v>
      </c>
      <c r="E2852" s="379">
        <v>40</v>
      </c>
      <c r="F2852" s="378">
        <v>40</v>
      </c>
    </row>
    <row r="2853" spans="1:6" ht="15.75">
      <c r="A2853" s="59" t="s">
        <v>866</v>
      </c>
      <c r="B2853" s="379" t="s">
        <v>867</v>
      </c>
      <c r="C2853" s="379" t="s">
        <v>485</v>
      </c>
      <c r="D2853" s="39" t="s">
        <v>346</v>
      </c>
      <c r="E2853" s="379">
        <v>63</v>
      </c>
      <c r="F2853" s="378">
        <v>35</v>
      </c>
    </row>
    <row r="2854" spans="1:6" ht="15.75">
      <c r="A2854" s="59" t="s">
        <v>866</v>
      </c>
      <c r="B2854" s="379" t="s">
        <v>867</v>
      </c>
      <c r="C2854" s="379" t="s">
        <v>485</v>
      </c>
      <c r="D2854" s="39" t="s">
        <v>306</v>
      </c>
      <c r="E2854" s="379">
        <v>100</v>
      </c>
      <c r="F2854" s="378">
        <v>35</v>
      </c>
    </row>
    <row r="2855" spans="1:6" ht="15.75">
      <c r="A2855" s="59" t="s">
        <v>868</v>
      </c>
      <c r="B2855" s="379" t="s">
        <v>867</v>
      </c>
      <c r="C2855" s="379" t="s">
        <v>485</v>
      </c>
      <c r="D2855" s="39" t="s">
        <v>486</v>
      </c>
      <c r="E2855" s="379">
        <v>100</v>
      </c>
      <c r="F2855" s="378">
        <v>30</v>
      </c>
    </row>
    <row r="2856" spans="1:6" ht="15.75">
      <c r="A2856" s="59" t="s">
        <v>868</v>
      </c>
      <c r="B2856" s="379" t="s">
        <v>867</v>
      </c>
      <c r="C2856" s="379" t="s">
        <v>485</v>
      </c>
      <c r="D2856" s="39" t="s">
        <v>268</v>
      </c>
      <c r="E2856" s="379">
        <v>100</v>
      </c>
      <c r="F2856" s="378">
        <v>40</v>
      </c>
    </row>
    <row r="2857" spans="1:6" ht="15.75">
      <c r="A2857" s="59" t="s">
        <v>868</v>
      </c>
      <c r="B2857" s="379" t="s">
        <v>867</v>
      </c>
      <c r="C2857" s="379" t="s">
        <v>485</v>
      </c>
      <c r="D2857" s="39" t="s">
        <v>346</v>
      </c>
      <c r="E2857" s="379">
        <v>100</v>
      </c>
      <c r="F2857" s="378">
        <v>45</v>
      </c>
    </row>
    <row r="2858" spans="1:6" ht="15.75">
      <c r="A2858" s="59" t="s">
        <v>868</v>
      </c>
      <c r="B2858" s="379" t="s">
        <v>867</v>
      </c>
      <c r="C2858" s="379" t="s">
        <v>485</v>
      </c>
      <c r="D2858" s="39" t="s">
        <v>337</v>
      </c>
      <c r="E2858" s="379">
        <v>40</v>
      </c>
      <c r="F2858" s="378">
        <v>48</v>
      </c>
    </row>
    <row r="2859" spans="1:6" ht="15.75">
      <c r="A2859" s="59" t="s">
        <v>869</v>
      </c>
      <c r="B2859" s="379" t="s">
        <v>867</v>
      </c>
      <c r="C2859" s="379" t="s">
        <v>485</v>
      </c>
      <c r="D2859" s="39" t="s">
        <v>367</v>
      </c>
      <c r="E2859" s="379">
        <v>250</v>
      </c>
      <c r="F2859" s="378">
        <v>30</v>
      </c>
    </row>
    <row r="2860" spans="1:6" ht="15.75">
      <c r="A2860" s="59" t="s">
        <v>869</v>
      </c>
      <c r="B2860" s="379" t="s">
        <v>867</v>
      </c>
      <c r="C2860" s="379" t="s">
        <v>485</v>
      </c>
      <c r="D2860" s="39" t="s">
        <v>295</v>
      </c>
      <c r="E2860" s="379">
        <v>100</v>
      </c>
      <c r="F2860" s="378">
        <v>40</v>
      </c>
    </row>
    <row r="2861" spans="1:6" ht="15.75">
      <c r="A2861" s="59" t="s">
        <v>869</v>
      </c>
      <c r="B2861" s="379" t="s">
        <v>867</v>
      </c>
      <c r="C2861" s="379" t="s">
        <v>485</v>
      </c>
      <c r="D2861" s="39" t="s">
        <v>320</v>
      </c>
      <c r="E2861" s="379">
        <v>40</v>
      </c>
      <c r="F2861" s="378">
        <v>54</v>
      </c>
    </row>
    <row r="2862" spans="1:6" ht="15.75">
      <c r="A2862" s="59" t="s">
        <v>869</v>
      </c>
      <c r="B2862" s="379" t="s">
        <v>867</v>
      </c>
      <c r="C2862" s="379" t="s">
        <v>485</v>
      </c>
      <c r="D2862" s="39" t="s">
        <v>302</v>
      </c>
      <c r="E2862" s="379">
        <v>160</v>
      </c>
      <c r="F2862" s="378">
        <v>30</v>
      </c>
    </row>
    <row r="2863" spans="1:6" ht="15.75">
      <c r="A2863" s="59" t="s">
        <v>869</v>
      </c>
      <c r="B2863" s="379" t="s">
        <v>867</v>
      </c>
      <c r="C2863" s="379" t="s">
        <v>485</v>
      </c>
      <c r="D2863" s="39" t="s">
        <v>279</v>
      </c>
      <c r="E2863" s="379">
        <v>160</v>
      </c>
      <c r="F2863" s="378">
        <v>50</v>
      </c>
    </row>
    <row r="2864" spans="1:6" ht="15.75">
      <c r="A2864" s="59" t="s">
        <v>869</v>
      </c>
      <c r="B2864" s="379" t="s">
        <v>867</v>
      </c>
      <c r="C2864" s="379" t="s">
        <v>485</v>
      </c>
      <c r="D2864" s="39" t="s">
        <v>322</v>
      </c>
      <c r="E2864" s="379">
        <v>400</v>
      </c>
      <c r="F2864" s="378">
        <v>35</v>
      </c>
    </row>
    <row r="2865" spans="1:6" ht="15.75">
      <c r="A2865" s="59" t="s">
        <v>869</v>
      </c>
      <c r="B2865" s="379" t="s">
        <v>867</v>
      </c>
      <c r="C2865" s="379" t="s">
        <v>485</v>
      </c>
      <c r="D2865" s="39" t="s">
        <v>350</v>
      </c>
      <c r="E2865" s="379">
        <v>100</v>
      </c>
      <c r="F2865" s="378">
        <v>35</v>
      </c>
    </row>
    <row r="2866" spans="1:6" ht="15.75">
      <c r="A2866" s="59" t="s">
        <v>870</v>
      </c>
      <c r="B2866" s="379" t="s">
        <v>867</v>
      </c>
      <c r="C2866" s="379" t="s">
        <v>485</v>
      </c>
      <c r="D2866" s="39" t="s">
        <v>294</v>
      </c>
      <c r="E2866" s="379">
        <v>160</v>
      </c>
      <c r="F2866" s="378">
        <v>45</v>
      </c>
    </row>
    <row r="2867" spans="1:6" ht="15.75">
      <c r="A2867" s="59" t="s">
        <v>870</v>
      </c>
      <c r="B2867" s="379" t="s">
        <v>867</v>
      </c>
      <c r="C2867" s="379" t="s">
        <v>485</v>
      </c>
      <c r="D2867" s="39" t="s">
        <v>326</v>
      </c>
      <c r="E2867" s="379">
        <v>100</v>
      </c>
      <c r="F2867" s="378">
        <v>35</v>
      </c>
    </row>
    <row r="2868" spans="1:6" ht="15.75">
      <c r="A2868" s="59" t="s">
        <v>870</v>
      </c>
      <c r="B2868" s="379" t="s">
        <v>867</v>
      </c>
      <c r="C2868" s="379" t="s">
        <v>485</v>
      </c>
      <c r="D2868" s="39" t="s">
        <v>327</v>
      </c>
      <c r="E2868" s="379">
        <v>100</v>
      </c>
      <c r="F2868" s="378">
        <v>20</v>
      </c>
    </row>
    <row r="2869" spans="1:6" ht="15.75">
      <c r="A2869" s="59" t="s">
        <v>871</v>
      </c>
      <c r="B2869" s="379" t="s">
        <v>867</v>
      </c>
      <c r="C2869" s="379" t="s">
        <v>485</v>
      </c>
      <c r="D2869" s="39" t="s">
        <v>341</v>
      </c>
      <c r="E2869" s="379">
        <v>63</v>
      </c>
      <c r="F2869" s="378">
        <v>40</v>
      </c>
    </row>
    <row r="2870" spans="1:6" ht="15.75">
      <c r="A2870" s="59" t="s">
        <v>871</v>
      </c>
      <c r="B2870" s="379" t="s">
        <v>867</v>
      </c>
      <c r="C2870" s="379" t="s">
        <v>485</v>
      </c>
      <c r="D2870" s="39" t="s">
        <v>319</v>
      </c>
      <c r="E2870" s="379">
        <v>63</v>
      </c>
      <c r="F2870" s="378">
        <v>30</v>
      </c>
    </row>
    <row r="2871" spans="1:6" ht="15.75">
      <c r="A2871" s="59" t="s">
        <v>871</v>
      </c>
      <c r="B2871" s="379" t="s">
        <v>867</v>
      </c>
      <c r="C2871" s="379" t="s">
        <v>485</v>
      </c>
      <c r="D2871" s="39" t="s">
        <v>318</v>
      </c>
      <c r="E2871" s="379">
        <v>100</v>
      </c>
      <c r="F2871" s="378">
        <v>40</v>
      </c>
    </row>
    <row r="2872" spans="1:6" ht="15.75">
      <c r="A2872" s="59" t="s">
        <v>871</v>
      </c>
      <c r="B2872" s="379" t="s">
        <v>867</v>
      </c>
      <c r="C2872" s="379" t="s">
        <v>485</v>
      </c>
      <c r="D2872" s="39" t="s">
        <v>309</v>
      </c>
      <c r="E2872" s="379">
        <v>63</v>
      </c>
      <c r="F2872" s="378">
        <v>50</v>
      </c>
    </row>
    <row r="2873" spans="1:6" ht="15.75">
      <c r="A2873" s="59" t="s">
        <v>871</v>
      </c>
      <c r="B2873" s="379" t="s">
        <v>867</v>
      </c>
      <c r="C2873" s="379" t="s">
        <v>485</v>
      </c>
      <c r="D2873" s="39" t="s">
        <v>345</v>
      </c>
      <c r="E2873" s="379">
        <v>160</v>
      </c>
      <c r="F2873" s="378">
        <v>40</v>
      </c>
    </row>
    <row r="2874" spans="1:6" ht="15.75">
      <c r="A2874" s="59" t="s">
        <v>872</v>
      </c>
      <c r="B2874" s="379" t="s">
        <v>867</v>
      </c>
      <c r="C2874" s="379" t="s">
        <v>485</v>
      </c>
      <c r="D2874" s="39" t="s">
        <v>383</v>
      </c>
      <c r="E2874" s="379">
        <v>250</v>
      </c>
      <c r="F2874" s="378">
        <v>50</v>
      </c>
    </row>
    <row r="2875" spans="1:6" ht="15.75">
      <c r="A2875" s="59" t="s">
        <v>873</v>
      </c>
      <c r="B2875" s="379" t="s">
        <v>867</v>
      </c>
      <c r="C2875" s="379" t="s">
        <v>485</v>
      </c>
      <c r="D2875" s="39" t="s">
        <v>274</v>
      </c>
      <c r="E2875" s="379">
        <v>400</v>
      </c>
      <c r="F2875" s="378">
        <v>50</v>
      </c>
    </row>
    <row r="2876" spans="1:6" ht="15.75">
      <c r="A2876" s="59" t="s">
        <v>873</v>
      </c>
      <c r="B2876" s="379" t="s">
        <v>867</v>
      </c>
      <c r="C2876" s="379" t="s">
        <v>485</v>
      </c>
      <c r="D2876" s="39" t="s">
        <v>340</v>
      </c>
      <c r="E2876" s="379">
        <v>100</v>
      </c>
      <c r="F2876" s="378">
        <v>35</v>
      </c>
    </row>
    <row r="2877" spans="1:6" ht="15.75">
      <c r="A2877" s="59" t="s">
        <v>873</v>
      </c>
      <c r="B2877" s="379" t="s">
        <v>867</v>
      </c>
      <c r="C2877" s="379" t="s">
        <v>485</v>
      </c>
      <c r="D2877" s="39" t="s">
        <v>269</v>
      </c>
      <c r="E2877" s="379">
        <v>63</v>
      </c>
      <c r="F2877" s="378">
        <v>38</v>
      </c>
    </row>
    <row r="2878" spans="1:6" ht="15.75">
      <c r="A2878" s="59" t="s">
        <v>873</v>
      </c>
      <c r="B2878" s="379" t="s">
        <v>867</v>
      </c>
      <c r="C2878" s="379" t="s">
        <v>485</v>
      </c>
      <c r="D2878" s="39" t="s">
        <v>316</v>
      </c>
      <c r="E2878" s="379">
        <v>100</v>
      </c>
      <c r="F2878" s="378">
        <v>50</v>
      </c>
    </row>
    <row r="2879" spans="1:6" ht="15.75">
      <c r="A2879" s="59" t="s">
        <v>873</v>
      </c>
      <c r="B2879" s="379" t="s">
        <v>867</v>
      </c>
      <c r="C2879" s="379" t="s">
        <v>485</v>
      </c>
      <c r="D2879" s="39" t="s">
        <v>344</v>
      </c>
      <c r="E2879" s="379">
        <v>100</v>
      </c>
      <c r="F2879" s="378">
        <v>35</v>
      </c>
    </row>
    <row r="2880" spans="1:6" ht="15.75">
      <c r="A2880" s="59" t="s">
        <v>873</v>
      </c>
      <c r="B2880" s="379" t="s">
        <v>867</v>
      </c>
      <c r="C2880" s="379" t="s">
        <v>485</v>
      </c>
      <c r="D2880" s="39" t="s">
        <v>306</v>
      </c>
      <c r="E2880" s="379">
        <v>160</v>
      </c>
      <c r="F2880" s="378">
        <v>56</v>
      </c>
    </row>
    <row r="2881" spans="1:6" ht="15.75">
      <c r="A2881" s="59" t="s">
        <v>873</v>
      </c>
      <c r="B2881" s="379" t="s">
        <v>867</v>
      </c>
      <c r="C2881" s="379" t="s">
        <v>485</v>
      </c>
      <c r="D2881" s="39" t="s">
        <v>314</v>
      </c>
      <c r="E2881" s="379">
        <v>100</v>
      </c>
      <c r="F2881" s="378">
        <v>40</v>
      </c>
    </row>
    <row r="2882" spans="1:6" ht="15.75">
      <c r="A2882" s="59" t="s">
        <v>873</v>
      </c>
      <c r="B2882" s="379" t="s">
        <v>867</v>
      </c>
      <c r="C2882" s="379" t="s">
        <v>485</v>
      </c>
      <c r="D2882" s="39" t="s">
        <v>284</v>
      </c>
      <c r="E2882" s="379">
        <v>160</v>
      </c>
      <c r="F2882" s="378">
        <v>40</v>
      </c>
    </row>
    <row r="2883" spans="1:6" ht="15.75">
      <c r="A2883" s="59" t="s">
        <v>873</v>
      </c>
      <c r="B2883" s="379" t="s">
        <v>867</v>
      </c>
      <c r="C2883" s="379" t="s">
        <v>485</v>
      </c>
      <c r="D2883" s="39" t="s">
        <v>150</v>
      </c>
      <c r="E2883" s="379">
        <v>160</v>
      </c>
      <c r="F2883" s="378">
        <v>50</v>
      </c>
    </row>
    <row r="2884" spans="1:6" ht="15.75">
      <c r="A2884" s="59" t="s">
        <v>873</v>
      </c>
      <c r="B2884" s="379" t="s">
        <v>867</v>
      </c>
      <c r="C2884" s="379" t="s">
        <v>485</v>
      </c>
      <c r="D2884" s="39" t="s">
        <v>325</v>
      </c>
      <c r="E2884" s="379">
        <v>100</v>
      </c>
      <c r="F2884" s="378">
        <v>45</v>
      </c>
    </row>
    <row r="2885" spans="1:6" ht="15.75">
      <c r="A2885" s="59" t="s">
        <v>873</v>
      </c>
      <c r="B2885" s="379" t="s">
        <v>867</v>
      </c>
      <c r="C2885" s="379" t="s">
        <v>485</v>
      </c>
      <c r="D2885" s="39" t="s">
        <v>338</v>
      </c>
      <c r="E2885" s="379">
        <v>160</v>
      </c>
      <c r="F2885" s="378">
        <v>34</v>
      </c>
    </row>
    <row r="2886" spans="1:6" ht="15.75">
      <c r="A2886" s="59" t="s">
        <v>873</v>
      </c>
      <c r="B2886" s="379" t="s">
        <v>867</v>
      </c>
      <c r="C2886" s="379" t="s">
        <v>485</v>
      </c>
      <c r="D2886" s="39" t="s">
        <v>293</v>
      </c>
      <c r="E2886" s="379">
        <v>400</v>
      </c>
      <c r="F2886" s="378">
        <v>43</v>
      </c>
    </row>
    <row r="2887" spans="1:6" ht="15.75">
      <c r="A2887" s="59" t="s">
        <v>873</v>
      </c>
      <c r="B2887" s="379" t="s">
        <v>867</v>
      </c>
      <c r="C2887" s="379" t="s">
        <v>485</v>
      </c>
      <c r="D2887" s="39" t="s">
        <v>334</v>
      </c>
      <c r="E2887" s="379">
        <v>160</v>
      </c>
      <c r="F2887" s="378">
        <v>48</v>
      </c>
    </row>
    <row r="2888" spans="1:6" ht="15.75">
      <c r="A2888" s="59" t="s">
        <v>873</v>
      </c>
      <c r="B2888" s="379" t="s">
        <v>867</v>
      </c>
      <c r="C2888" s="379" t="s">
        <v>485</v>
      </c>
      <c r="D2888" s="39" t="s">
        <v>288</v>
      </c>
      <c r="E2888" s="379">
        <v>100</v>
      </c>
      <c r="F2888" s="378">
        <v>34</v>
      </c>
    </row>
    <row r="2889" spans="1:6" ht="15.75">
      <c r="A2889" s="59" t="s">
        <v>873</v>
      </c>
      <c r="B2889" s="379" t="s">
        <v>867</v>
      </c>
      <c r="C2889" s="379" t="s">
        <v>485</v>
      </c>
      <c r="D2889" s="39" t="s">
        <v>287</v>
      </c>
      <c r="E2889" s="379">
        <v>160</v>
      </c>
      <c r="F2889" s="378">
        <v>35</v>
      </c>
    </row>
    <row r="2890" spans="1:6" ht="15.75">
      <c r="A2890" s="59" t="s">
        <v>873</v>
      </c>
      <c r="B2890" s="379" t="s">
        <v>867</v>
      </c>
      <c r="C2890" s="379" t="s">
        <v>485</v>
      </c>
      <c r="D2890" s="39" t="s">
        <v>339</v>
      </c>
      <c r="E2890" s="379">
        <v>160</v>
      </c>
      <c r="F2890" s="378">
        <v>35</v>
      </c>
    </row>
    <row r="2891" spans="1:6" ht="15.75">
      <c r="A2891" s="59" t="s">
        <v>873</v>
      </c>
      <c r="B2891" s="379" t="s">
        <v>867</v>
      </c>
      <c r="C2891" s="379" t="s">
        <v>485</v>
      </c>
      <c r="D2891" s="39" t="s">
        <v>281</v>
      </c>
      <c r="E2891" s="379">
        <v>100</v>
      </c>
      <c r="F2891" s="378">
        <v>45</v>
      </c>
    </row>
    <row r="2892" spans="1:6" ht="15.75">
      <c r="A2892" s="59" t="s">
        <v>873</v>
      </c>
      <c r="B2892" s="379" t="s">
        <v>867</v>
      </c>
      <c r="C2892" s="379" t="s">
        <v>485</v>
      </c>
      <c r="D2892" s="39" t="s">
        <v>335</v>
      </c>
      <c r="E2892" s="379">
        <v>100</v>
      </c>
      <c r="F2892" s="378">
        <v>43</v>
      </c>
    </row>
    <row r="2893" spans="1:6" ht="15.75">
      <c r="A2893" s="59" t="s">
        <v>874</v>
      </c>
      <c r="B2893" s="379" t="s">
        <v>867</v>
      </c>
      <c r="C2893" s="379" t="s">
        <v>485</v>
      </c>
      <c r="D2893" s="39" t="s">
        <v>309</v>
      </c>
      <c r="E2893" s="379">
        <v>100</v>
      </c>
      <c r="F2893" s="378">
        <v>37</v>
      </c>
    </row>
    <row r="2894" spans="1:6" ht="15.75">
      <c r="A2894" s="59" t="s">
        <v>874</v>
      </c>
      <c r="B2894" s="379" t="s">
        <v>867</v>
      </c>
      <c r="C2894" s="379" t="s">
        <v>485</v>
      </c>
      <c r="D2894" s="39" t="s">
        <v>279</v>
      </c>
      <c r="E2894" s="379">
        <v>160</v>
      </c>
      <c r="F2894" s="378">
        <v>48</v>
      </c>
    </row>
    <row r="2895" spans="1:6" ht="15.75">
      <c r="A2895" s="59" t="s">
        <v>875</v>
      </c>
      <c r="B2895" s="379" t="s">
        <v>867</v>
      </c>
      <c r="C2895" s="379" t="s">
        <v>485</v>
      </c>
      <c r="D2895" s="39" t="s">
        <v>344</v>
      </c>
      <c r="E2895" s="379">
        <v>160</v>
      </c>
      <c r="F2895" s="378">
        <v>37</v>
      </c>
    </row>
    <row r="2896" spans="1:6" ht="15.75">
      <c r="A2896" s="59" t="s">
        <v>875</v>
      </c>
      <c r="B2896" s="379" t="s">
        <v>867</v>
      </c>
      <c r="C2896" s="379" t="s">
        <v>485</v>
      </c>
      <c r="D2896" s="39" t="s">
        <v>150</v>
      </c>
      <c r="E2896" s="379">
        <v>160</v>
      </c>
      <c r="F2896" s="378">
        <v>50</v>
      </c>
    </row>
    <row r="2897" spans="1:6" ht="15.75">
      <c r="A2897" s="59" t="s">
        <v>876</v>
      </c>
      <c r="B2897" s="379" t="s">
        <v>867</v>
      </c>
      <c r="C2897" s="379" t="s">
        <v>485</v>
      </c>
      <c r="D2897" s="39" t="s">
        <v>329</v>
      </c>
      <c r="E2897" s="379">
        <v>100</v>
      </c>
      <c r="F2897" s="378">
        <v>50</v>
      </c>
    </row>
    <row r="2898" spans="1:6" ht="15.75">
      <c r="A2898" s="59" t="s">
        <v>876</v>
      </c>
      <c r="B2898" s="379" t="s">
        <v>867</v>
      </c>
      <c r="C2898" s="379" t="s">
        <v>485</v>
      </c>
      <c r="D2898" s="39" t="s">
        <v>877</v>
      </c>
      <c r="E2898" s="379">
        <v>100</v>
      </c>
      <c r="F2898" s="378">
        <v>30</v>
      </c>
    </row>
    <row r="2899" spans="1:6" ht="15.75">
      <c r="A2899" s="59" t="s">
        <v>876</v>
      </c>
      <c r="B2899" s="379" t="s">
        <v>867</v>
      </c>
      <c r="C2899" s="379" t="s">
        <v>485</v>
      </c>
      <c r="D2899" s="39" t="s">
        <v>330</v>
      </c>
      <c r="E2899" s="379">
        <v>160</v>
      </c>
      <c r="F2899" s="378">
        <v>60</v>
      </c>
    </row>
    <row r="2900" spans="1:6" ht="15.75">
      <c r="A2900" s="59" t="s">
        <v>878</v>
      </c>
      <c r="B2900" s="379" t="s">
        <v>867</v>
      </c>
      <c r="C2900" s="379" t="s">
        <v>485</v>
      </c>
      <c r="D2900" s="39" t="s">
        <v>283</v>
      </c>
      <c r="E2900" s="379">
        <v>100</v>
      </c>
      <c r="F2900" s="378">
        <v>35</v>
      </c>
    </row>
    <row r="2901" spans="1:6" ht="15.75">
      <c r="A2901" s="59" t="s">
        <v>878</v>
      </c>
      <c r="B2901" s="379" t="s">
        <v>867</v>
      </c>
      <c r="C2901" s="379" t="s">
        <v>485</v>
      </c>
      <c r="D2901" s="39" t="s">
        <v>348</v>
      </c>
      <c r="E2901" s="379">
        <v>250</v>
      </c>
      <c r="F2901" s="378">
        <v>56</v>
      </c>
    </row>
    <row r="2902" spans="1:6" ht="15.75">
      <c r="A2902" s="59" t="s">
        <v>878</v>
      </c>
      <c r="B2902" s="379" t="s">
        <v>867</v>
      </c>
      <c r="C2902" s="379" t="s">
        <v>485</v>
      </c>
      <c r="D2902" s="39" t="s">
        <v>333</v>
      </c>
      <c r="E2902" s="379">
        <v>160</v>
      </c>
      <c r="F2902" s="378">
        <v>44</v>
      </c>
    </row>
    <row r="2903" spans="1:6" ht="15.75">
      <c r="A2903" s="59" t="s">
        <v>878</v>
      </c>
      <c r="B2903" s="379" t="s">
        <v>867</v>
      </c>
      <c r="C2903" s="379" t="s">
        <v>485</v>
      </c>
      <c r="D2903" s="39" t="s">
        <v>332</v>
      </c>
      <c r="E2903" s="379">
        <v>100</v>
      </c>
      <c r="F2903" s="378">
        <v>30</v>
      </c>
    </row>
    <row r="2904" spans="1:6" ht="15.75">
      <c r="A2904" s="59" t="s">
        <v>878</v>
      </c>
      <c r="B2904" s="379" t="s">
        <v>867</v>
      </c>
      <c r="C2904" s="379" t="s">
        <v>485</v>
      </c>
      <c r="D2904" s="39" t="s">
        <v>282</v>
      </c>
      <c r="E2904" s="379">
        <v>160</v>
      </c>
      <c r="F2904" s="378">
        <v>37</v>
      </c>
    </row>
    <row r="2905" spans="1:6" ht="15.75">
      <c r="A2905" s="59" t="s">
        <v>878</v>
      </c>
      <c r="B2905" s="379" t="s">
        <v>867</v>
      </c>
      <c r="C2905" s="379" t="s">
        <v>485</v>
      </c>
      <c r="D2905" s="39" t="s">
        <v>290</v>
      </c>
      <c r="E2905" s="379">
        <v>160</v>
      </c>
      <c r="F2905" s="378">
        <v>49</v>
      </c>
    </row>
    <row r="2906" spans="1:6" ht="15.75">
      <c r="A2906" s="59" t="s">
        <v>878</v>
      </c>
      <c r="B2906" s="379" t="s">
        <v>867</v>
      </c>
      <c r="C2906" s="379" t="s">
        <v>485</v>
      </c>
      <c r="D2906" s="39" t="s">
        <v>301</v>
      </c>
      <c r="E2906" s="379">
        <v>160</v>
      </c>
      <c r="F2906" s="378">
        <v>45</v>
      </c>
    </row>
    <row r="2907" spans="1:6" ht="15.75">
      <c r="A2907" s="59" t="s">
        <v>878</v>
      </c>
      <c r="B2907" s="379" t="s">
        <v>867</v>
      </c>
      <c r="C2907" s="379" t="s">
        <v>485</v>
      </c>
      <c r="D2907" s="39" t="s">
        <v>313</v>
      </c>
      <c r="E2907" s="379">
        <v>160</v>
      </c>
      <c r="F2907" s="378">
        <v>50</v>
      </c>
    </row>
    <row r="2908" spans="1:6" ht="15.75">
      <c r="A2908" s="59" t="s">
        <v>879</v>
      </c>
      <c r="B2908" s="379" t="s">
        <v>867</v>
      </c>
      <c r="C2908" s="379" t="s">
        <v>485</v>
      </c>
      <c r="D2908" s="39" t="s">
        <v>280</v>
      </c>
      <c r="E2908" s="379">
        <v>250</v>
      </c>
      <c r="F2908" s="378">
        <v>50</v>
      </c>
    </row>
    <row r="2909" spans="1:6" ht="15.75">
      <c r="A2909" s="59" t="s">
        <v>879</v>
      </c>
      <c r="B2909" s="379" t="s">
        <v>867</v>
      </c>
      <c r="C2909" s="379" t="s">
        <v>485</v>
      </c>
      <c r="D2909" s="39" t="s">
        <v>316</v>
      </c>
      <c r="E2909" s="379">
        <v>250</v>
      </c>
      <c r="F2909" s="378">
        <v>40</v>
      </c>
    </row>
    <row r="2910" spans="1:6" ht="15.75">
      <c r="A2910" s="59" t="s">
        <v>879</v>
      </c>
      <c r="B2910" s="379" t="s">
        <v>867</v>
      </c>
      <c r="C2910" s="379" t="s">
        <v>485</v>
      </c>
      <c r="D2910" s="39" t="s">
        <v>331</v>
      </c>
      <c r="E2910" s="379">
        <v>400</v>
      </c>
      <c r="F2910" s="378">
        <v>45</v>
      </c>
    </row>
    <row r="2911" spans="1:6" ht="15.75">
      <c r="A2911" s="59" t="s">
        <v>879</v>
      </c>
      <c r="B2911" s="379" t="s">
        <v>867</v>
      </c>
      <c r="C2911" s="379" t="s">
        <v>485</v>
      </c>
      <c r="D2911" s="39" t="s">
        <v>753</v>
      </c>
      <c r="E2911" s="379">
        <v>400</v>
      </c>
      <c r="F2911" s="378">
        <v>40</v>
      </c>
    </row>
    <row r="2912" spans="1:6" ht="15.75">
      <c r="A2912" s="59" t="s">
        <v>879</v>
      </c>
      <c r="B2912" s="379" t="s">
        <v>867</v>
      </c>
      <c r="C2912" s="379" t="s">
        <v>485</v>
      </c>
      <c r="D2912" s="39" t="s">
        <v>364</v>
      </c>
      <c r="E2912" s="379">
        <v>100</v>
      </c>
      <c r="F2912" s="378">
        <v>30</v>
      </c>
    </row>
    <row r="2913" spans="1:6" ht="15.75">
      <c r="A2913" s="59" t="s">
        <v>879</v>
      </c>
      <c r="B2913" s="379" t="s">
        <v>867</v>
      </c>
      <c r="C2913" s="379" t="s">
        <v>485</v>
      </c>
      <c r="D2913" s="39" t="s">
        <v>302</v>
      </c>
      <c r="E2913" s="379" t="s">
        <v>398</v>
      </c>
      <c r="F2913" s="378">
        <v>45</v>
      </c>
    </row>
    <row r="2914" spans="1:6" ht="15.75">
      <c r="A2914" s="59" t="s">
        <v>879</v>
      </c>
      <c r="B2914" s="379" t="s">
        <v>867</v>
      </c>
      <c r="C2914" s="379" t="s">
        <v>485</v>
      </c>
      <c r="D2914" s="39" t="s">
        <v>880</v>
      </c>
      <c r="E2914" s="379">
        <v>250</v>
      </c>
      <c r="F2914" s="378">
        <v>35</v>
      </c>
    </row>
    <row r="2915" spans="1:6" ht="15.75">
      <c r="A2915" s="59" t="s">
        <v>879</v>
      </c>
      <c r="B2915" s="379" t="s">
        <v>867</v>
      </c>
      <c r="C2915" s="379" t="s">
        <v>485</v>
      </c>
      <c r="D2915" s="39" t="s">
        <v>341</v>
      </c>
      <c r="E2915" s="379">
        <v>250</v>
      </c>
      <c r="F2915" s="378">
        <v>40</v>
      </c>
    </row>
    <row r="2916" spans="1:6" ht="15.75">
      <c r="A2916" s="59" t="s">
        <v>879</v>
      </c>
      <c r="B2916" s="379" t="s">
        <v>867</v>
      </c>
      <c r="C2916" s="379" t="s">
        <v>485</v>
      </c>
      <c r="D2916" s="39" t="s">
        <v>420</v>
      </c>
      <c r="E2916" s="379">
        <v>250</v>
      </c>
      <c r="F2916" s="378">
        <v>39</v>
      </c>
    </row>
    <row r="2917" spans="1:6" ht="15.75">
      <c r="A2917" s="59" t="s">
        <v>879</v>
      </c>
      <c r="B2917" s="379" t="s">
        <v>867</v>
      </c>
      <c r="C2917" s="379" t="s">
        <v>485</v>
      </c>
      <c r="D2917" s="39" t="s">
        <v>300</v>
      </c>
      <c r="E2917" s="379">
        <v>160</v>
      </c>
      <c r="F2917" s="378">
        <v>36</v>
      </c>
    </row>
    <row r="2918" spans="1:6" ht="15.75">
      <c r="A2918" s="59" t="s">
        <v>879</v>
      </c>
      <c r="B2918" s="379" t="s">
        <v>867</v>
      </c>
      <c r="C2918" s="379" t="s">
        <v>485</v>
      </c>
      <c r="D2918" s="39" t="s">
        <v>881</v>
      </c>
      <c r="E2918" s="379">
        <v>160</v>
      </c>
      <c r="F2918" s="378">
        <v>18</v>
      </c>
    </row>
    <row r="2919" spans="1:6" ht="15.75">
      <c r="A2919" s="59" t="s">
        <v>879</v>
      </c>
      <c r="B2919" s="379" t="s">
        <v>867</v>
      </c>
      <c r="C2919" s="379" t="s">
        <v>485</v>
      </c>
      <c r="D2919" s="39" t="s">
        <v>314</v>
      </c>
      <c r="E2919" s="379">
        <v>160</v>
      </c>
      <c r="F2919" s="378">
        <v>31</v>
      </c>
    </row>
    <row r="2920" spans="1:6" ht="15.75">
      <c r="A2920" s="59" t="s">
        <v>879</v>
      </c>
      <c r="B2920" s="379" t="s">
        <v>867</v>
      </c>
      <c r="C2920" s="379" t="s">
        <v>485</v>
      </c>
      <c r="D2920" s="39" t="s">
        <v>350</v>
      </c>
      <c r="E2920" s="379">
        <v>160</v>
      </c>
      <c r="F2920" s="378">
        <v>49</v>
      </c>
    </row>
    <row r="2921" spans="1:6" ht="15.75">
      <c r="A2921" s="59" t="s">
        <v>879</v>
      </c>
      <c r="B2921" s="379" t="s">
        <v>867</v>
      </c>
      <c r="C2921" s="379" t="s">
        <v>485</v>
      </c>
      <c r="D2921" s="39" t="s">
        <v>313</v>
      </c>
      <c r="E2921" s="379">
        <v>160</v>
      </c>
      <c r="F2921" s="378">
        <v>48</v>
      </c>
    </row>
    <row r="2922" spans="1:6" ht="15.75">
      <c r="A2922" s="59" t="s">
        <v>879</v>
      </c>
      <c r="B2922" s="379" t="s">
        <v>867</v>
      </c>
      <c r="C2922" s="379" t="s">
        <v>485</v>
      </c>
      <c r="D2922" s="39" t="s">
        <v>346</v>
      </c>
      <c r="E2922" s="379">
        <v>250</v>
      </c>
      <c r="F2922" s="378">
        <v>30</v>
      </c>
    </row>
    <row r="2923" spans="1:6" ht="15.75">
      <c r="A2923" s="59" t="s">
        <v>879</v>
      </c>
      <c r="B2923" s="379" t="s">
        <v>867</v>
      </c>
      <c r="C2923" s="379" t="s">
        <v>485</v>
      </c>
      <c r="D2923" s="39" t="s">
        <v>882</v>
      </c>
      <c r="E2923" s="379">
        <v>25</v>
      </c>
      <c r="F2923" s="378">
        <v>37</v>
      </c>
    </row>
    <row r="2924" spans="1:6" ht="15.75">
      <c r="A2924" s="59" t="s">
        <v>879</v>
      </c>
      <c r="B2924" s="379" t="s">
        <v>867</v>
      </c>
      <c r="C2924" s="379" t="s">
        <v>485</v>
      </c>
      <c r="D2924" s="39" t="s">
        <v>883</v>
      </c>
      <c r="E2924" s="379">
        <v>63</v>
      </c>
      <c r="F2924" s="378">
        <v>41</v>
      </c>
    </row>
    <row r="2925" spans="1:6" ht="15.75">
      <c r="A2925" s="59" t="s">
        <v>879</v>
      </c>
      <c r="B2925" s="379" t="s">
        <v>867</v>
      </c>
      <c r="C2925" s="379" t="s">
        <v>485</v>
      </c>
      <c r="D2925" s="39" t="s">
        <v>388</v>
      </c>
      <c r="E2925" s="379">
        <v>160</v>
      </c>
      <c r="F2925" s="378">
        <v>30</v>
      </c>
    </row>
    <row r="2926" spans="1:6" ht="15.75">
      <c r="A2926" s="59" t="s">
        <v>879</v>
      </c>
      <c r="B2926" s="379" t="s">
        <v>867</v>
      </c>
      <c r="C2926" s="379" t="s">
        <v>485</v>
      </c>
      <c r="D2926" s="39" t="s">
        <v>884</v>
      </c>
      <c r="E2926" s="379" t="s">
        <v>885</v>
      </c>
      <c r="F2926" s="378">
        <v>32</v>
      </c>
    </row>
    <row r="2927" spans="1:6" ht="15.75">
      <c r="A2927" s="59" t="s">
        <v>879</v>
      </c>
      <c r="B2927" s="379" t="s">
        <v>867</v>
      </c>
      <c r="C2927" s="379" t="s">
        <v>485</v>
      </c>
      <c r="D2927" s="39" t="s">
        <v>324</v>
      </c>
      <c r="E2927" s="379">
        <v>160</v>
      </c>
      <c r="F2927" s="378">
        <v>35</v>
      </c>
    </row>
    <row r="2928" spans="1:6" ht="15.75">
      <c r="A2928" s="59" t="s">
        <v>879</v>
      </c>
      <c r="B2928" s="379" t="s">
        <v>867</v>
      </c>
      <c r="C2928" s="379" t="s">
        <v>485</v>
      </c>
      <c r="D2928" s="39" t="s">
        <v>272</v>
      </c>
      <c r="E2928" s="379">
        <v>250</v>
      </c>
      <c r="F2928" s="378">
        <v>47</v>
      </c>
    </row>
    <row r="2929" spans="1:6" ht="15.75">
      <c r="A2929" s="59" t="s">
        <v>879</v>
      </c>
      <c r="B2929" s="379" t="s">
        <v>867</v>
      </c>
      <c r="C2929" s="379" t="s">
        <v>485</v>
      </c>
      <c r="D2929" s="39" t="s">
        <v>382</v>
      </c>
      <c r="E2929" s="379">
        <v>250</v>
      </c>
      <c r="F2929" s="378">
        <v>33</v>
      </c>
    </row>
    <row r="2930" spans="1:6" ht="15.75">
      <c r="A2930" s="59" t="s">
        <v>886</v>
      </c>
      <c r="B2930" s="379" t="s">
        <v>867</v>
      </c>
      <c r="C2930" s="379" t="s">
        <v>485</v>
      </c>
      <c r="D2930" s="39" t="s">
        <v>447</v>
      </c>
      <c r="E2930" s="379">
        <v>100</v>
      </c>
      <c r="F2930" s="378">
        <v>50</v>
      </c>
    </row>
    <row r="2931" spans="1:6" ht="15.75">
      <c r="A2931" s="59" t="s">
        <v>886</v>
      </c>
      <c r="B2931" s="379" t="s">
        <v>867</v>
      </c>
      <c r="C2931" s="379" t="s">
        <v>485</v>
      </c>
      <c r="D2931" s="39" t="s">
        <v>366</v>
      </c>
      <c r="E2931" s="379">
        <v>160</v>
      </c>
      <c r="F2931" s="378">
        <v>45</v>
      </c>
    </row>
    <row r="2932" spans="1:6" ht="15.75">
      <c r="A2932" s="59" t="s">
        <v>886</v>
      </c>
      <c r="B2932" s="379" t="s">
        <v>867</v>
      </c>
      <c r="C2932" s="379" t="s">
        <v>485</v>
      </c>
      <c r="D2932" s="39" t="s">
        <v>387</v>
      </c>
      <c r="E2932" s="379">
        <v>250</v>
      </c>
      <c r="F2932" s="378">
        <v>40</v>
      </c>
    </row>
    <row r="2933" spans="1:6" ht="15.75">
      <c r="A2933" s="59" t="s">
        <v>886</v>
      </c>
      <c r="B2933" s="379" t="s">
        <v>867</v>
      </c>
      <c r="C2933" s="379" t="s">
        <v>485</v>
      </c>
      <c r="D2933" s="39" t="s">
        <v>396</v>
      </c>
      <c r="E2933" s="379">
        <v>100</v>
      </c>
      <c r="F2933" s="378">
        <v>30</v>
      </c>
    </row>
    <row r="2934" spans="1:6" ht="15.75">
      <c r="A2934" s="59" t="s">
        <v>886</v>
      </c>
      <c r="B2934" s="379" t="s">
        <v>867</v>
      </c>
      <c r="C2934" s="379" t="s">
        <v>485</v>
      </c>
      <c r="D2934" s="39" t="s">
        <v>887</v>
      </c>
      <c r="E2934" s="379">
        <v>63</v>
      </c>
      <c r="F2934" s="378">
        <v>60</v>
      </c>
    </row>
    <row r="2935" spans="1:6" ht="15.75">
      <c r="A2935" s="59" t="s">
        <v>886</v>
      </c>
      <c r="B2935" s="379" t="s">
        <v>867</v>
      </c>
      <c r="C2935" s="379" t="s">
        <v>485</v>
      </c>
      <c r="D2935" s="39" t="s">
        <v>397</v>
      </c>
      <c r="E2935" s="379">
        <v>100</v>
      </c>
      <c r="F2935" s="378">
        <v>45</v>
      </c>
    </row>
    <row r="2936" spans="1:6" ht="15.75">
      <c r="A2936" s="59" t="s">
        <v>886</v>
      </c>
      <c r="B2936" s="379" t="s">
        <v>867</v>
      </c>
      <c r="C2936" s="379" t="s">
        <v>485</v>
      </c>
      <c r="D2936" s="39" t="s">
        <v>312</v>
      </c>
      <c r="E2936" s="379">
        <v>250</v>
      </c>
      <c r="F2936" s="378">
        <v>38</v>
      </c>
    </row>
    <row r="2937" spans="1:6" ht="15.75">
      <c r="A2937" s="59" t="s">
        <v>886</v>
      </c>
      <c r="B2937" s="379" t="s">
        <v>867</v>
      </c>
      <c r="C2937" s="379" t="s">
        <v>485</v>
      </c>
      <c r="D2937" s="39" t="s">
        <v>274</v>
      </c>
      <c r="E2937" s="379">
        <v>60</v>
      </c>
      <c r="F2937" s="378">
        <v>60</v>
      </c>
    </row>
    <row r="2938" spans="1:6" ht="15.75">
      <c r="A2938" s="59" t="s">
        <v>886</v>
      </c>
      <c r="B2938" s="379" t="s">
        <v>867</v>
      </c>
      <c r="C2938" s="379" t="s">
        <v>485</v>
      </c>
      <c r="D2938" s="39" t="s">
        <v>356</v>
      </c>
      <c r="E2938" s="379">
        <v>100</v>
      </c>
      <c r="F2938" s="378">
        <v>80</v>
      </c>
    </row>
    <row r="2939" spans="1:6" ht="15.75">
      <c r="A2939" s="59" t="s">
        <v>886</v>
      </c>
      <c r="B2939" s="379" t="s">
        <v>867</v>
      </c>
      <c r="C2939" s="379" t="s">
        <v>485</v>
      </c>
      <c r="D2939" s="39" t="s">
        <v>290</v>
      </c>
      <c r="E2939" s="379">
        <v>160</v>
      </c>
      <c r="F2939" s="378">
        <v>30</v>
      </c>
    </row>
    <row r="2940" spans="1:6" ht="15.75">
      <c r="A2940" s="59" t="s">
        <v>886</v>
      </c>
      <c r="B2940" s="379" t="s">
        <v>867</v>
      </c>
      <c r="C2940" s="379" t="s">
        <v>485</v>
      </c>
      <c r="D2940" s="39" t="s">
        <v>328</v>
      </c>
      <c r="E2940" s="379">
        <v>250</v>
      </c>
      <c r="F2940" s="378">
        <v>42</v>
      </c>
    </row>
    <row r="2941" spans="1:6" ht="15.75">
      <c r="A2941" s="59" t="s">
        <v>888</v>
      </c>
      <c r="B2941" s="379" t="s">
        <v>867</v>
      </c>
      <c r="C2941" s="379" t="s">
        <v>485</v>
      </c>
      <c r="D2941" s="39" t="s">
        <v>338</v>
      </c>
      <c r="E2941" s="379">
        <v>63</v>
      </c>
      <c r="F2941" s="378">
        <v>40</v>
      </c>
    </row>
    <row r="2942" spans="1:6" ht="15.75">
      <c r="A2942" s="59" t="s">
        <v>879</v>
      </c>
      <c r="B2942" s="379" t="s">
        <v>867</v>
      </c>
      <c r="C2942" s="379" t="s">
        <v>485</v>
      </c>
      <c r="D2942" s="39" t="s">
        <v>359</v>
      </c>
      <c r="E2942" s="379">
        <v>100</v>
      </c>
      <c r="F2942" s="378">
        <v>30</v>
      </c>
    </row>
    <row r="2943" spans="1:6" ht="15.75">
      <c r="A2943" s="59" t="s">
        <v>879</v>
      </c>
      <c r="B2943" s="379" t="s">
        <v>867</v>
      </c>
      <c r="C2943" s="379" t="s">
        <v>485</v>
      </c>
      <c r="D2943" s="39" t="s">
        <v>271</v>
      </c>
      <c r="E2943" s="379" t="s">
        <v>398</v>
      </c>
      <c r="F2943" s="378">
        <v>50</v>
      </c>
    </row>
    <row r="2944" spans="1:6" ht="15.75">
      <c r="A2944" s="59" t="s">
        <v>879</v>
      </c>
      <c r="B2944" s="379" t="s">
        <v>867</v>
      </c>
      <c r="C2944" s="379" t="s">
        <v>485</v>
      </c>
      <c r="D2944" s="39" t="s">
        <v>419</v>
      </c>
      <c r="E2944" s="379">
        <v>100</v>
      </c>
      <c r="F2944" s="378">
        <v>36</v>
      </c>
    </row>
    <row r="2945" spans="1:6" ht="15.75">
      <c r="A2945" s="59" t="s">
        <v>879</v>
      </c>
      <c r="B2945" s="379" t="s">
        <v>867</v>
      </c>
      <c r="C2945" s="379" t="s">
        <v>485</v>
      </c>
      <c r="D2945" s="39" t="s">
        <v>298</v>
      </c>
      <c r="E2945" s="379">
        <v>160</v>
      </c>
      <c r="F2945" s="378">
        <v>34</v>
      </c>
    </row>
    <row r="2946" spans="1:6" ht="15.75">
      <c r="A2946" s="59" t="s">
        <v>879</v>
      </c>
      <c r="B2946" s="379" t="s">
        <v>867</v>
      </c>
      <c r="C2946" s="379" t="s">
        <v>485</v>
      </c>
      <c r="D2946" s="39" t="s">
        <v>275</v>
      </c>
      <c r="E2946" s="379">
        <v>160</v>
      </c>
      <c r="F2946" s="378">
        <v>28</v>
      </c>
    </row>
    <row r="2947" spans="1:6" ht="15.75">
      <c r="A2947" s="59" t="s">
        <v>879</v>
      </c>
      <c r="B2947" s="379" t="s">
        <v>867</v>
      </c>
      <c r="C2947" s="379" t="s">
        <v>485</v>
      </c>
      <c r="D2947" s="39" t="s">
        <v>319</v>
      </c>
      <c r="E2947" s="379">
        <v>250</v>
      </c>
      <c r="F2947" s="378">
        <v>40</v>
      </c>
    </row>
    <row r="2948" spans="1:6" ht="15.75">
      <c r="A2948" s="59" t="s">
        <v>879</v>
      </c>
      <c r="B2948" s="379" t="s">
        <v>867</v>
      </c>
      <c r="C2948" s="379" t="s">
        <v>485</v>
      </c>
      <c r="D2948" s="39" t="s">
        <v>408</v>
      </c>
      <c r="E2948" s="379">
        <v>160</v>
      </c>
      <c r="F2948" s="378">
        <v>39</v>
      </c>
    </row>
    <row r="2949" spans="1:6" ht="15.75">
      <c r="A2949" s="59" t="s">
        <v>879</v>
      </c>
      <c r="B2949" s="379" t="s">
        <v>867</v>
      </c>
      <c r="C2949" s="379" t="s">
        <v>485</v>
      </c>
      <c r="D2949" s="39" t="s">
        <v>889</v>
      </c>
      <c r="E2949" s="379">
        <v>100</v>
      </c>
      <c r="F2949" s="378">
        <v>30</v>
      </c>
    </row>
    <row r="2950" spans="1:6" ht="15.75">
      <c r="A2950" s="59" t="s">
        <v>879</v>
      </c>
      <c r="B2950" s="379" t="s">
        <v>867</v>
      </c>
      <c r="C2950" s="379" t="s">
        <v>485</v>
      </c>
      <c r="D2950" s="39" t="s">
        <v>890</v>
      </c>
      <c r="E2950" s="379">
        <v>250</v>
      </c>
      <c r="F2950" s="378">
        <v>45</v>
      </c>
    </row>
    <row r="2951" spans="1:6" ht="15.75">
      <c r="A2951" s="59" t="s">
        <v>879</v>
      </c>
      <c r="B2951" s="379" t="s">
        <v>867</v>
      </c>
      <c r="C2951" s="379" t="s">
        <v>485</v>
      </c>
      <c r="D2951" s="39" t="s">
        <v>277</v>
      </c>
      <c r="E2951" s="379">
        <v>100</v>
      </c>
      <c r="F2951" s="378">
        <v>31</v>
      </c>
    </row>
    <row r="2952" spans="1:6" ht="15.75">
      <c r="A2952" s="59" t="s">
        <v>879</v>
      </c>
      <c r="B2952" s="379" t="s">
        <v>867</v>
      </c>
      <c r="C2952" s="379" t="s">
        <v>485</v>
      </c>
      <c r="D2952" s="39" t="s">
        <v>891</v>
      </c>
      <c r="E2952" s="379">
        <v>100</v>
      </c>
      <c r="F2952" s="378">
        <v>45</v>
      </c>
    </row>
    <row r="2953" spans="1:6" ht="15.75">
      <c r="A2953" s="59" t="s">
        <v>879</v>
      </c>
      <c r="B2953" s="379" t="s">
        <v>867</v>
      </c>
      <c r="C2953" s="379" t="s">
        <v>485</v>
      </c>
      <c r="D2953" s="39" t="s">
        <v>267</v>
      </c>
      <c r="E2953" s="379">
        <v>100</v>
      </c>
      <c r="F2953" s="378">
        <v>60</v>
      </c>
    </row>
    <row r="2954" spans="1:6" ht="15.75">
      <c r="A2954" s="59" t="s">
        <v>879</v>
      </c>
      <c r="B2954" s="379" t="s">
        <v>867</v>
      </c>
      <c r="C2954" s="379" t="s">
        <v>485</v>
      </c>
      <c r="D2954" s="39" t="s">
        <v>266</v>
      </c>
      <c r="E2954" s="379">
        <v>100</v>
      </c>
      <c r="F2954" s="378">
        <v>44</v>
      </c>
    </row>
    <row r="2955" spans="1:6" ht="15.75">
      <c r="A2955" s="59" t="s">
        <v>879</v>
      </c>
      <c r="B2955" s="379" t="s">
        <v>867</v>
      </c>
      <c r="C2955" s="379" t="s">
        <v>485</v>
      </c>
      <c r="D2955" s="39" t="s">
        <v>378</v>
      </c>
      <c r="E2955" s="379">
        <v>250</v>
      </c>
      <c r="F2955" s="378">
        <v>39</v>
      </c>
    </row>
    <row r="2956" spans="1:6" ht="15.75">
      <c r="A2956" s="59" t="s">
        <v>879</v>
      </c>
      <c r="B2956" s="379" t="s">
        <v>867</v>
      </c>
      <c r="C2956" s="379" t="s">
        <v>485</v>
      </c>
      <c r="D2956" s="39" t="s">
        <v>334</v>
      </c>
      <c r="E2956" s="379">
        <v>160</v>
      </c>
      <c r="F2956" s="378">
        <v>32</v>
      </c>
    </row>
    <row r="2957" spans="1:6" ht="15.75">
      <c r="A2957" s="59" t="s">
        <v>879</v>
      </c>
      <c r="B2957" s="379" t="s">
        <v>867</v>
      </c>
      <c r="C2957" s="379" t="s">
        <v>485</v>
      </c>
      <c r="D2957" s="39" t="s">
        <v>380</v>
      </c>
      <c r="E2957" s="379">
        <v>63</v>
      </c>
      <c r="F2957" s="378">
        <v>50</v>
      </c>
    </row>
    <row r="2958" spans="1:6" ht="15.75">
      <c r="A2958" s="59" t="s">
        <v>879</v>
      </c>
      <c r="B2958" s="379" t="s">
        <v>867</v>
      </c>
      <c r="C2958" s="379" t="s">
        <v>485</v>
      </c>
      <c r="D2958" s="39" t="s">
        <v>281</v>
      </c>
      <c r="E2958" s="379">
        <v>100</v>
      </c>
      <c r="F2958" s="378">
        <v>30</v>
      </c>
    </row>
    <row r="2959" spans="1:6" ht="15.75">
      <c r="A2959" s="59" t="s">
        <v>892</v>
      </c>
      <c r="B2959" s="379" t="s">
        <v>867</v>
      </c>
      <c r="C2959" s="379" t="s">
        <v>485</v>
      </c>
      <c r="D2959" s="39" t="s">
        <v>282</v>
      </c>
      <c r="E2959" s="379">
        <v>100</v>
      </c>
      <c r="F2959" s="378">
        <v>42</v>
      </c>
    </row>
    <row r="2960" spans="1:6" ht="15.75">
      <c r="A2960" s="59" t="s">
        <v>892</v>
      </c>
      <c r="B2960" s="379" t="s">
        <v>867</v>
      </c>
      <c r="C2960" s="379" t="s">
        <v>485</v>
      </c>
      <c r="D2960" s="39" t="s">
        <v>290</v>
      </c>
      <c r="E2960" s="379">
        <v>160</v>
      </c>
      <c r="F2960" s="378">
        <v>51</v>
      </c>
    </row>
    <row r="2961" spans="1:6" ht="15.75">
      <c r="A2961" s="59" t="s">
        <v>892</v>
      </c>
      <c r="B2961" s="379" t="s">
        <v>867</v>
      </c>
      <c r="C2961" s="379" t="s">
        <v>485</v>
      </c>
      <c r="D2961" s="39" t="s">
        <v>283</v>
      </c>
      <c r="E2961" s="379">
        <v>160</v>
      </c>
      <c r="F2961" s="378">
        <v>47</v>
      </c>
    </row>
    <row r="2962" spans="1:6" ht="15.75">
      <c r="A2962" s="59" t="s">
        <v>892</v>
      </c>
      <c r="B2962" s="379" t="s">
        <v>867</v>
      </c>
      <c r="C2962" s="379" t="s">
        <v>485</v>
      </c>
      <c r="D2962" s="39" t="s">
        <v>280</v>
      </c>
      <c r="E2962" s="379">
        <v>40</v>
      </c>
      <c r="F2962" s="378">
        <v>17</v>
      </c>
    </row>
    <row r="2963" spans="1:6" ht="15.75">
      <c r="A2963" s="59" t="s">
        <v>892</v>
      </c>
      <c r="B2963" s="379" t="s">
        <v>867</v>
      </c>
      <c r="C2963" s="379" t="s">
        <v>485</v>
      </c>
      <c r="D2963" s="39" t="s">
        <v>345</v>
      </c>
      <c r="E2963" s="379">
        <v>100</v>
      </c>
      <c r="F2963" s="378">
        <v>40</v>
      </c>
    </row>
    <row r="2964" spans="1:6" ht="15.75">
      <c r="A2964" s="59" t="s">
        <v>892</v>
      </c>
      <c r="B2964" s="379" t="s">
        <v>867</v>
      </c>
      <c r="C2964" s="379" t="s">
        <v>485</v>
      </c>
      <c r="D2964" s="39" t="s">
        <v>327</v>
      </c>
      <c r="E2964" s="379">
        <v>160</v>
      </c>
      <c r="F2964" s="378">
        <v>40</v>
      </c>
    </row>
    <row r="2965" spans="1:6" ht="15.75">
      <c r="A2965" s="59" t="s">
        <v>892</v>
      </c>
      <c r="B2965" s="379" t="s">
        <v>867</v>
      </c>
      <c r="C2965" s="379" t="s">
        <v>485</v>
      </c>
      <c r="D2965" s="39" t="s">
        <v>326</v>
      </c>
      <c r="E2965" s="379">
        <v>250</v>
      </c>
      <c r="F2965" s="378">
        <v>50</v>
      </c>
    </row>
    <row r="2966" spans="1:6" ht="15.75">
      <c r="A2966" s="59" t="s">
        <v>892</v>
      </c>
      <c r="B2966" s="379" t="s">
        <v>867</v>
      </c>
      <c r="C2966" s="379" t="s">
        <v>485</v>
      </c>
      <c r="D2966" s="39" t="s">
        <v>150</v>
      </c>
      <c r="E2966" s="379">
        <v>100</v>
      </c>
      <c r="F2966" s="378">
        <v>35</v>
      </c>
    </row>
    <row r="2967" spans="1:6" ht="15.75">
      <c r="A2967" s="59" t="s">
        <v>892</v>
      </c>
      <c r="B2967" s="379" t="s">
        <v>867</v>
      </c>
      <c r="C2967" s="379" t="s">
        <v>485</v>
      </c>
      <c r="D2967" s="39" t="s">
        <v>306</v>
      </c>
      <c r="E2967" s="379">
        <v>250</v>
      </c>
      <c r="F2967" s="378">
        <v>50</v>
      </c>
    </row>
    <row r="2968" spans="1:6" ht="15.75">
      <c r="A2968" s="59" t="s">
        <v>892</v>
      </c>
      <c r="B2968" s="379" t="s">
        <v>867</v>
      </c>
      <c r="C2968" s="379" t="s">
        <v>485</v>
      </c>
      <c r="D2968" s="39" t="s">
        <v>328</v>
      </c>
      <c r="E2968" s="379">
        <v>100</v>
      </c>
      <c r="F2968" s="378">
        <v>45</v>
      </c>
    </row>
    <row r="2969" spans="1:6" ht="15.75">
      <c r="A2969" s="59" t="s">
        <v>892</v>
      </c>
      <c r="B2969" s="379" t="s">
        <v>867</v>
      </c>
      <c r="C2969" s="379" t="s">
        <v>485</v>
      </c>
      <c r="D2969" s="39" t="s">
        <v>330</v>
      </c>
      <c r="E2969" s="379">
        <v>100</v>
      </c>
      <c r="F2969" s="378">
        <v>40</v>
      </c>
    </row>
    <row r="2970" spans="1:6" ht="15.75">
      <c r="A2970" s="59" t="s">
        <v>892</v>
      </c>
      <c r="B2970" s="379" t="s">
        <v>867</v>
      </c>
      <c r="C2970" s="379" t="s">
        <v>485</v>
      </c>
      <c r="D2970" s="39" t="s">
        <v>380</v>
      </c>
      <c r="E2970" s="379">
        <v>100</v>
      </c>
      <c r="F2970" s="378">
        <v>50</v>
      </c>
    </row>
    <row r="2971" spans="1:6" ht="15.75">
      <c r="A2971" s="59" t="s">
        <v>892</v>
      </c>
      <c r="B2971" s="379" t="s">
        <v>867</v>
      </c>
      <c r="C2971" s="379" t="s">
        <v>485</v>
      </c>
      <c r="D2971" s="39" t="s">
        <v>325</v>
      </c>
      <c r="E2971" s="379">
        <v>100</v>
      </c>
      <c r="F2971" s="378">
        <v>48</v>
      </c>
    </row>
    <row r="2972" spans="1:6" ht="15.75">
      <c r="A2972" s="59" t="s">
        <v>892</v>
      </c>
      <c r="B2972" s="379" t="s">
        <v>867</v>
      </c>
      <c r="C2972" s="379" t="s">
        <v>485</v>
      </c>
      <c r="D2972" s="39" t="s">
        <v>316</v>
      </c>
      <c r="E2972" s="379">
        <v>100</v>
      </c>
      <c r="F2972" s="378">
        <v>37</v>
      </c>
    </row>
    <row r="2973" spans="1:6" ht="15.75">
      <c r="A2973" s="59" t="s">
        <v>892</v>
      </c>
      <c r="B2973" s="379" t="s">
        <v>867</v>
      </c>
      <c r="C2973" s="379" t="s">
        <v>485</v>
      </c>
      <c r="D2973" s="39" t="s">
        <v>333</v>
      </c>
      <c r="E2973" s="379">
        <v>100</v>
      </c>
      <c r="F2973" s="378">
        <v>44</v>
      </c>
    </row>
    <row r="2974" spans="1:6" ht="15.75">
      <c r="A2974" s="59" t="s">
        <v>892</v>
      </c>
      <c r="B2974" s="379" t="s">
        <v>867</v>
      </c>
      <c r="C2974" s="379" t="s">
        <v>485</v>
      </c>
      <c r="D2974" s="39" t="s">
        <v>348</v>
      </c>
      <c r="E2974" s="379">
        <v>63</v>
      </c>
      <c r="F2974" s="378">
        <v>45</v>
      </c>
    </row>
    <row r="2975" spans="1:6" ht="15.75">
      <c r="A2975" s="59" t="s">
        <v>892</v>
      </c>
      <c r="B2975" s="379" t="s">
        <v>867</v>
      </c>
      <c r="C2975" s="379" t="s">
        <v>485</v>
      </c>
      <c r="D2975" s="39" t="s">
        <v>349</v>
      </c>
      <c r="E2975" s="379">
        <v>100</v>
      </c>
      <c r="F2975" s="378">
        <v>45</v>
      </c>
    </row>
    <row r="2976" spans="1:6" ht="15.75">
      <c r="A2976" s="59" t="s">
        <v>892</v>
      </c>
      <c r="B2976" s="379" t="s">
        <v>867</v>
      </c>
      <c r="C2976" s="379" t="s">
        <v>485</v>
      </c>
      <c r="D2976" s="39" t="s">
        <v>274</v>
      </c>
      <c r="E2976" s="379">
        <v>160</v>
      </c>
      <c r="F2976" s="378">
        <v>50</v>
      </c>
    </row>
    <row r="2977" spans="1:6" ht="15.75">
      <c r="A2977" s="59" t="s">
        <v>893</v>
      </c>
      <c r="B2977" s="379" t="s">
        <v>867</v>
      </c>
      <c r="C2977" s="379" t="s">
        <v>485</v>
      </c>
      <c r="D2977" s="39" t="s">
        <v>281</v>
      </c>
      <c r="E2977" s="379">
        <v>100</v>
      </c>
      <c r="F2977" s="378">
        <v>27</v>
      </c>
    </row>
    <row r="2978" spans="1:6" ht="15.75">
      <c r="A2978" s="59" t="s">
        <v>893</v>
      </c>
      <c r="B2978" s="379" t="s">
        <v>867</v>
      </c>
      <c r="C2978" s="379" t="s">
        <v>485</v>
      </c>
      <c r="D2978" s="39" t="s">
        <v>279</v>
      </c>
      <c r="E2978" s="379">
        <v>63</v>
      </c>
      <c r="F2978" s="378">
        <v>44</v>
      </c>
    </row>
    <row r="2979" spans="1:6" ht="15.75">
      <c r="A2979" s="59" t="s">
        <v>893</v>
      </c>
      <c r="B2979" s="379" t="s">
        <v>867</v>
      </c>
      <c r="C2979" s="379" t="s">
        <v>485</v>
      </c>
      <c r="D2979" s="39" t="s">
        <v>264</v>
      </c>
      <c r="E2979" s="379">
        <v>250</v>
      </c>
      <c r="F2979" s="378">
        <v>36</v>
      </c>
    </row>
    <row r="2980" spans="1:6" ht="15.75">
      <c r="A2980" s="59" t="s">
        <v>894</v>
      </c>
      <c r="B2980" s="379" t="s">
        <v>867</v>
      </c>
      <c r="C2980" s="379" t="s">
        <v>485</v>
      </c>
      <c r="D2980" s="39" t="s">
        <v>309</v>
      </c>
      <c r="E2980" s="379">
        <v>63</v>
      </c>
      <c r="F2980" s="378">
        <v>33</v>
      </c>
    </row>
    <row r="2981" spans="1:6" ht="15.75">
      <c r="A2981" s="59" t="s">
        <v>895</v>
      </c>
      <c r="B2981" s="379" t="s">
        <v>867</v>
      </c>
      <c r="C2981" s="379" t="s">
        <v>485</v>
      </c>
      <c r="D2981" s="39" t="s">
        <v>346</v>
      </c>
      <c r="E2981" s="379">
        <v>63</v>
      </c>
      <c r="F2981" s="378">
        <v>50</v>
      </c>
    </row>
    <row r="2982" spans="1:6" ht="15.75">
      <c r="A2982" s="59" t="s">
        <v>896</v>
      </c>
      <c r="B2982" s="379" t="s">
        <v>867</v>
      </c>
      <c r="C2982" s="379" t="s">
        <v>485</v>
      </c>
      <c r="D2982" s="39" t="s">
        <v>262</v>
      </c>
      <c r="E2982" s="379">
        <v>63</v>
      </c>
      <c r="F2982" s="378">
        <v>38</v>
      </c>
    </row>
    <row r="2983" spans="1:6" ht="15.75">
      <c r="A2983" s="59" t="s">
        <v>897</v>
      </c>
      <c r="B2983" s="379" t="s">
        <v>867</v>
      </c>
      <c r="C2983" s="379" t="s">
        <v>485</v>
      </c>
      <c r="D2983" s="39" t="s">
        <v>346</v>
      </c>
      <c r="E2983" s="379">
        <v>40</v>
      </c>
      <c r="F2983" s="378">
        <v>30</v>
      </c>
    </row>
    <row r="2984" spans="1:6" ht="15.75">
      <c r="A2984" s="59" t="s">
        <v>897</v>
      </c>
      <c r="B2984" s="379" t="s">
        <v>867</v>
      </c>
      <c r="C2984" s="379" t="s">
        <v>485</v>
      </c>
      <c r="D2984" s="39" t="s">
        <v>315</v>
      </c>
      <c r="E2984" s="379">
        <v>100</v>
      </c>
      <c r="F2984" s="378">
        <v>45</v>
      </c>
    </row>
    <row r="2985" spans="1:6" ht="15.75">
      <c r="A2985" s="59" t="s">
        <v>897</v>
      </c>
      <c r="B2985" s="379" t="s">
        <v>867</v>
      </c>
      <c r="C2985" s="379" t="s">
        <v>485</v>
      </c>
      <c r="D2985" s="39" t="s">
        <v>333</v>
      </c>
      <c r="E2985" s="379">
        <v>100</v>
      </c>
      <c r="F2985" s="378">
        <v>34</v>
      </c>
    </row>
    <row r="2986" spans="1:6" ht="15.75">
      <c r="A2986" s="59" t="s">
        <v>897</v>
      </c>
      <c r="B2986" s="379" t="s">
        <v>867</v>
      </c>
      <c r="C2986" s="379" t="s">
        <v>485</v>
      </c>
      <c r="D2986" s="39" t="s">
        <v>331</v>
      </c>
      <c r="E2986" s="379">
        <v>100</v>
      </c>
      <c r="F2986" s="378">
        <v>40</v>
      </c>
    </row>
    <row r="2987" spans="1:6" ht="15.75">
      <c r="A2987" s="59" t="s">
        <v>897</v>
      </c>
      <c r="B2987" s="379" t="s">
        <v>867</v>
      </c>
      <c r="C2987" s="379" t="s">
        <v>485</v>
      </c>
      <c r="D2987" s="39" t="s">
        <v>281</v>
      </c>
      <c r="E2987" s="379">
        <v>100</v>
      </c>
      <c r="F2987" s="378">
        <v>33</v>
      </c>
    </row>
    <row r="2988" spans="1:6" ht="15.75">
      <c r="A2988" s="59" t="s">
        <v>897</v>
      </c>
      <c r="B2988" s="379" t="s">
        <v>867</v>
      </c>
      <c r="C2988" s="379" t="s">
        <v>485</v>
      </c>
      <c r="D2988" s="39" t="s">
        <v>328</v>
      </c>
      <c r="E2988" s="379">
        <v>100</v>
      </c>
      <c r="F2988" s="378">
        <v>45</v>
      </c>
    </row>
    <row r="2989" spans="1:6" ht="15.75">
      <c r="A2989" s="59" t="s">
        <v>897</v>
      </c>
      <c r="B2989" s="379" t="s">
        <v>867</v>
      </c>
      <c r="C2989" s="379" t="s">
        <v>485</v>
      </c>
      <c r="D2989" s="39" t="s">
        <v>280</v>
      </c>
      <c r="E2989" s="379">
        <v>63</v>
      </c>
      <c r="F2989" s="378">
        <v>40</v>
      </c>
    </row>
    <row r="2990" spans="1:6" ht="15.75">
      <c r="A2990" s="59" t="s">
        <v>897</v>
      </c>
      <c r="B2990" s="379" t="s">
        <v>867</v>
      </c>
      <c r="C2990" s="379" t="s">
        <v>485</v>
      </c>
      <c r="D2990" s="39" t="s">
        <v>262</v>
      </c>
      <c r="E2990" s="379">
        <v>100</v>
      </c>
      <c r="F2990" s="378">
        <v>30</v>
      </c>
    </row>
    <row r="2991" spans="1:6" ht="15.75">
      <c r="A2991" s="59" t="s">
        <v>897</v>
      </c>
      <c r="B2991" s="379" t="s">
        <v>867</v>
      </c>
      <c r="C2991" s="379" t="s">
        <v>485</v>
      </c>
      <c r="D2991" s="39" t="s">
        <v>327</v>
      </c>
      <c r="E2991" s="379">
        <v>250</v>
      </c>
      <c r="F2991" s="378">
        <v>34</v>
      </c>
    </row>
    <row r="2992" spans="1:6" ht="15.75">
      <c r="A2992" s="59" t="s">
        <v>897</v>
      </c>
      <c r="B2992" s="379" t="s">
        <v>867</v>
      </c>
      <c r="C2992" s="379" t="s">
        <v>485</v>
      </c>
      <c r="D2992" s="39" t="s">
        <v>326</v>
      </c>
      <c r="E2992" s="379">
        <v>250</v>
      </c>
      <c r="F2992" s="378">
        <v>52</v>
      </c>
    </row>
    <row r="2993" spans="1:6" ht="15.75">
      <c r="A2993" s="59" t="s">
        <v>897</v>
      </c>
      <c r="B2993" s="379" t="s">
        <v>867</v>
      </c>
      <c r="C2993" s="379" t="s">
        <v>485</v>
      </c>
      <c r="D2993" s="39" t="s">
        <v>344</v>
      </c>
      <c r="E2993" s="379">
        <v>160</v>
      </c>
      <c r="F2993" s="378">
        <v>49</v>
      </c>
    </row>
    <row r="2994" spans="1:6" ht="15.75">
      <c r="A2994" s="59" t="s">
        <v>897</v>
      </c>
      <c r="B2994" s="379" t="s">
        <v>867</v>
      </c>
      <c r="C2994" s="379" t="s">
        <v>485</v>
      </c>
      <c r="D2994" s="39" t="s">
        <v>150</v>
      </c>
      <c r="E2994" s="379">
        <v>160</v>
      </c>
      <c r="F2994" s="378">
        <v>37</v>
      </c>
    </row>
    <row r="2995" spans="1:6" ht="15.75">
      <c r="A2995" s="59" t="s">
        <v>897</v>
      </c>
      <c r="B2995" s="379" t="s">
        <v>867</v>
      </c>
      <c r="C2995" s="379" t="s">
        <v>485</v>
      </c>
      <c r="D2995" s="39" t="s">
        <v>287</v>
      </c>
      <c r="E2995" s="379">
        <v>100</v>
      </c>
      <c r="F2995" s="378">
        <v>40</v>
      </c>
    </row>
    <row r="2996" spans="1:6" ht="15.75">
      <c r="A2996" s="59" t="s">
        <v>898</v>
      </c>
      <c r="B2996" s="379" t="s">
        <v>867</v>
      </c>
      <c r="C2996" s="379" t="s">
        <v>485</v>
      </c>
      <c r="D2996" s="39" t="s">
        <v>279</v>
      </c>
      <c r="E2996" s="379">
        <v>63</v>
      </c>
      <c r="F2996" s="378">
        <v>46</v>
      </c>
    </row>
    <row r="2997" spans="1:6" ht="15.75">
      <c r="A2997" s="59" t="s">
        <v>898</v>
      </c>
      <c r="B2997" s="379" t="s">
        <v>867</v>
      </c>
      <c r="C2997" s="379" t="s">
        <v>485</v>
      </c>
      <c r="D2997" s="39" t="s">
        <v>345</v>
      </c>
      <c r="E2997" s="379">
        <v>160</v>
      </c>
      <c r="F2997" s="378">
        <v>52</v>
      </c>
    </row>
    <row r="2998" spans="1:6" ht="15.75">
      <c r="A2998" s="59" t="s">
        <v>898</v>
      </c>
      <c r="B2998" s="379" t="s">
        <v>867</v>
      </c>
      <c r="C2998" s="379" t="s">
        <v>485</v>
      </c>
      <c r="D2998" s="39" t="s">
        <v>325</v>
      </c>
      <c r="E2998" s="379">
        <v>160</v>
      </c>
      <c r="F2998" s="378">
        <v>38</v>
      </c>
    </row>
    <row r="2999" spans="1:6" ht="15.75">
      <c r="A2999" s="59" t="s">
        <v>898</v>
      </c>
      <c r="B2999" s="379" t="s">
        <v>867</v>
      </c>
      <c r="C2999" s="379" t="s">
        <v>485</v>
      </c>
      <c r="D2999" s="39" t="s">
        <v>306</v>
      </c>
      <c r="E2999" s="379">
        <v>250</v>
      </c>
      <c r="F2999" s="378">
        <v>35</v>
      </c>
    </row>
    <row r="3000" spans="1:6" ht="15.75">
      <c r="A3000" s="59" t="s">
        <v>898</v>
      </c>
      <c r="B3000" s="379" t="s">
        <v>867</v>
      </c>
      <c r="C3000" s="379" t="s">
        <v>485</v>
      </c>
      <c r="D3000" s="39" t="s">
        <v>309</v>
      </c>
      <c r="E3000" s="379">
        <v>160</v>
      </c>
      <c r="F3000" s="378">
        <v>32</v>
      </c>
    </row>
    <row r="3001" spans="1:6" ht="15.75">
      <c r="A3001" s="59" t="s">
        <v>899</v>
      </c>
      <c r="B3001" s="379" t="s">
        <v>867</v>
      </c>
      <c r="C3001" s="379" t="s">
        <v>485</v>
      </c>
      <c r="D3001" s="39" t="s">
        <v>327</v>
      </c>
      <c r="E3001" s="379">
        <v>160</v>
      </c>
      <c r="F3001" s="378">
        <v>20</v>
      </c>
    </row>
    <row r="3002" spans="1:6" ht="15.75">
      <c r="A3002" s="59" t="s">
        <v>899</v>
      </c>
      <c r="B3002" s="379" t="s">
        <v>867</v>
      </c>
      <c r="C3002" s="379" t="s">
        <v>485</v>
      </c>
      <c r="D3002" s="39" t="s">
        <v>326</v>
      </c>
      <c r="E3002" s="379">
        <v>160</v>
      </c>
      <c r="F3002" s="378">
        <v>31</v>
      </c>
    </row>
    <row r="3003" spans="1:6" ht="15.75">
      <c r="A3003" s="59" t="s">
        <v>900</v>
      </c>
      <c r="B3003" s="379" t="s">
        <v>867</v>
      </c>
      <c r="C3003" s="379" t="s">
        <v>485</v>
      </c>
      <c r="D3003" s="39" t="s">
        <v>325</v>
      </c>
      <c r="E3003" s="379">
        <v>160</v>
      </c>
      <c r="F3003" s="378">
        <v>46</v>
      </c>
    </row>
    <row r="3004" spans="1:6" ht="15.75">
      <c r="A3004" s="59" t="s">
        <v>900</v>
      </c>
      <c r="B3004" s="379" t="s">
        <v>867</v>
      </c>
      <c r="C3004" s="379" t="s">
        <v>485</v>
      </c>
      <c r="D3004" s="39" t="s">
        <v>150</v>
      </c>
      <c r="E3004" s="379">
        <v>100</v>
      </c>
      <c r="F3004" s="378">
        <v>45</v>
      </c>
    </row>
    <row r="3005" spans="1:6" ht="15.75">
      <c r="A3005" s="59" t="s">
        <v>900</v>
      </c>
      <c r="B3005" s="379" t="s">
        <v>867</v>
      </c>
      <c r="C3005" s="379" t="s">
        <v>485</v>
      </c>
      <c r="D3005" s="39" t="s">
        <v>306</v>
      </c>
      <c r="E3005" s="379">
        <v>63</v>
      </c>
      <c r="F3005" s="378">
        <v>36</v>
      </c>
    </row>
    <row r="3006" spans="1:6" ht="15.75">
      <c r="A3006" s="59" t="s">
        <v>900</v>
      </c>
      <c r="B3006" s="379" t="s">
        <v>867</v>
      </c>
      <c r="C3006" s="379" t="s">
        <v>485</v>
      </c>
      <c r="D3006" s="39" t="s">
        <v>287</v>
      </c>
      <c r="E3006" s="379">
        <v>60</v>
      </c>
      <c r="F3006" s="378">
        <v>37</v>
      </c>
    </row>
    <row r="3007" spans="1:6" ht="15.75">
      <c r="A3007" s="59" t="s">
        <v>901</v>
      </c>
      <c r="B3007" s="379" t="s">
        <v>867</v>
      </c>
      <c r="C3007" s="379" t="s">
        <v>485</v>
      </c>
      <c r="D3007" s="39" t="s">
        <v>283</v>
      </c>
      <c r="E3007" s="379">
        <v>160</v>
      </c>
      <c r="F3007" s="378">
        <v>48</v>
      </c>
    </row>
    <row r="3008" spans="1:6" ht="15.75">
      <c r="A3008" s="59" t="s">
        <v>901</v>
      </c>
      <c r="B3008" s="379" t="s">
        <v>867</v>
      </c>
      <c r="C3008" s="379" t="s">
        <v>485</v>
      </c>
      <c r="D3008" s="39" t="s">
        <v>344</v>
      </c>
      <c r="E3008" s="379">
        <v>250</v>
      </c>
      <c r="F3008" s="378">
        <v>39</v>
      </c>
    </row>
    <row r="3009" spans="1:6" ht="15.75">
      <c r="A3009" s="59" t="s">
        <v>901</v>
      </c>
      <c r="B3009" s="379" t="s">
        <v>867</v>
      </c>
      <c r="C3009" s="379" t="s">
        <v>485</v>
      </c>
      <c r="D3009" s="39" t="s">
        <v>150</v>
      </c>
      <c r="E3009" s="379">
        <v>100</v>
      </c>
      <c r="F3009" s="378">
        <v>40</v>
      </c>
    </row>
    <row r="3010" spans="1:6" ht="15.75">
      <c r="A3010" s="59" t="s">
        <v>901</v>
      </c>
      <c r="B3010" s="379" t="s">
        <v>867</v>
      </c>
      <c r="C3010" s="379" t="s">
        <v>485</v>
      </c>
      <c r="D3010" s="39" t="s">
        <v>347</v>
      </c>
      <c r="E3010" s="379">
        <v>63</v>
      </c>
      <c r="F3010" s="378">
        <v>51</v>
      </c>
    </row>
    <row r="3011" spans="1:6" ht="15.75">
      <c r="A3011" s="59" t="s">
        <v>902</v>
      </c>
      <c r="B3011" s="379" t="s">
        <v>867</v>
      </c>
      <c r="C3011" s="379" t="s">
        <v>485</v>
      </c>
      <c r="D3011" s="39" t="s">
        <v>281</v>
      </c>
      <c r="E3011" s="379">
        <v>250</v>
      </c>
      <c r="F3011" s="378">
        <v>42</v>
      </c>
    </row>
    <row r="3012" spans="1:6" ht="15.75">
      <c r="A3012" s="59" t="s">
        <v>903</v>
      </c>
      <c r="B3012" s="379" t="s">
        <v>867</v>
      </c>
      <c r="C3012" s="379" t="s">
        <v>485</v>
      </c>
      <c r="D3012" s="39" t="s">
        <v>331</v>
      </c>
      <c r="E3012" s="379">
        <v>100</v>
      </c>
      <c r="F3012" s="378">
        <v>57</v>
      </c>
    </row>
    <row r="3013" spans="1:6" ht="15.75">
      <c r="A3013" s="59" t="s">
        <v>903</v>
      </c>
      <c r="B3013" s="379" t="s">
        <v>867</v>
      </c>
      <c r="C3013" s="379" t="s">
        <v>485</v>
      </c>
      <c r="D3013" s="39" t="s">
        <v>262</v>
      </c>
      <c r="E3013" s="379">
        <v>160</v>
      </c>
      <c r="F3013" s="378">
        <v>35</v>
      </c>
    </row>
    <row r="3014" spans="1:6" ht="15.75">
      <c r="A3014" s="59" t="s">
        <v>903</v>
      </c>
      <c r="B3014" s="379" t="s">
        <v>867</v>
      </c>
      <c r="C3014" s="379" t="s">
        <v>485</v>
      </c>
      <c r="D3014" s="39" t="s">
        <v>310</v>
      </c>
      <c r="E3014" s="379">
        <v>160</v>
      </c>
      <c r="F3014" s="378">
        <v>30</v>
      </c>
    </row>
    <row r="3015" spans="1:6" ht="15.75">
      <c r="A3015" s="59" t="s">
        <v>904</v>
      </c>
      <c r="B3015" s="379" t="s">
        <v>867</v>
      </c>
      <c r="C3015" s="379" t="s">
        <v>485</v>
      </c>
      <c r="D3015" s="39" t="s">
        <v>356</v>
      </c>
      <c r="E3015" s="379">
        <v>160</v>
      </c>
      <c r="F3015" s="378">
        <v>33</v>
      </c>
    </row>
    <row r="3016" spans="1:6" ht="15.75">
      <c r="A3016" s="59" t="s">
        <v>904</v>
      </c>
      <c r="B3016" s="379" t="s">
        <v>867</v>
      </c>
      <c r="C3016" s="379" t="s">
        <v>485</v>
      </c>
      <c r="D3016" s="39" t="s">
        <v>283</v>
      </c>
      <c r="E3016" s="379">
        <v>100</v>
      </c>
      <c r="F3016" s="378">
        <v>45</v>
      </c>
    </row>
    <row r="3017" spans="1:6" ht="15.75">
      <c r="A3017" s="59" t="s">
        <v>904</v>
      </c>
      <c r="B3017" s="379" t="s">
        <v>867</v>
      </c>
      <c r="C3017" s="379" t="s">
        <v>485</v>
      </c>
      <c r="D3017" s="39" t="s">
        <v>301</v>
      </c>
      <c r="E3017" s="379">
        <v>100</v>
      </c>
      <c r="F3017" s="378">
        <v>36</v>
      </c>
    </row>
    <row r="3018" spans="1:6" ht="15.75">
      <c r="A3018" s="59" t="s">
        <v>904</v>
      </c>
      <c r="B3018" s="379" t="s">
        <v>867</v>
      </c>
      <c r="C3018" s="379" t="s">
        <v>485</v>
      </c>
      <c r="D3018" s="39" t="s">
        <v>312</v>
      </c>
      <c r="E3018" s="379" t="s">
        <v>398</v>
      </c>
      <c r="F3018" s="378">
        <v>30</v>
      </c>
    </row>
    <row r="3019" spans="1:6" ht="15.75">
      <c r="A3019" s="59" t="s">
        <v>904</v>
      </c>
      <c r="B3019" s="379" t="s">
        <v>867</v>
      </c>
      <c r="C3019" s="379" t="s">
        <v>485</v>
      </c>
      <c r="D3019" s="39" t="s">
        <v>287</v>
      </c>
      <c r="E3019" s="379">
        <v>160</v>
      </c>
      <c r="F3019" s="378">
        <v>57</v>
      </c>
    </row>
    <row r="3020" spans="1:6" ht="15.75">
      <c r="A3020" s="59" t="s">
        <v>905</v>
      </c>
      <c r="B3020" s="379" t="s">
        <v>867</v>
      </c>
      <c r="C3020" s="379" t="s">
        <v>485</v>
      </c>
      <c r="D3020" s="39" t="s">
        <v>347</v>
      </c>
      <c r="E3020" s="379">
        <v>160</v>
      </c>
      <c r="F3020" s="378">
        <v>35</v>
      </c>
    </row>
    <row r="3021" spans="1:6" ht="15.75">
      <c r="A3021" s="59" t="s">
        <v>905</v>
      </c>
      <c r="B3021" s="379" t="s">
        <v>867</v>
      </c>
      <c r="C3021" s="379" t="s">
        <v>485</v>
      </c>
      <c r="D3021" s="39" t="s">
        <v>333</v>
      </c>
      <c r="E3021" s="379">
        <v>160</v>
      </c>
      <c r="F3021" s="378">
        <v>30</v>
      </c>
    </row>
    <row r="3022" spans="1:6" ht="15.75">
      <c r="A3022" s="59" t="s">
        <v>905</v>
      </c>
      <c r="B3022" s="379" t="s">
        <v>867</v>
      </c>
      <c r="C3022" s="379" t="s">
        <v>485</v>
      </c>
      <c r="D3022" s="39" t="s">
        <v>309</v>
      </c>
      <c r="E3022" s="379">
        <v>63</v>
      </c>
      <c r="F3022" s="378">
        <v>37</v>
      </c>
    </row>
    <row r="3023" spans="1:6" ht="15.75">
      <c r="A3023" s="59" t="s">
        <v>906</v>
      </c>
      <c r="B3023" s="379" t="s">
        <v>867</v>
      </c>
      <c r="C3023" s="379" t="s">
        <v>485</v>
      </c>
      <c r="D3023" s="39" t="s">
        <v>288</v>
      </c>
      <c r="E3023" s="379">
        <v>20</v>
      </c>
      <c r="F3023" s="378">
        <v>60</v>
      </c>
    </row>
    <row r="3024" spans="1:6" ht="15.75">
      <c r="A3024" s="59" t="s">
        <v>905</v>
      </c>
      <c r="B3024" s="379" t="s">
        <v>867</v>
      </c>
      <c r="C3024" s="379" t="s">
        <v>485</v>
      </c>
      <c r="D3024" s="39" t="s">
        <v>328</v>
      </c>
      <c r="E3024" s="379">
        <v>250</v>
      </c>
      <c r="F3024" s="378">
        <v>40</v>
      </c>
    </row>
    <row r="3025" spans="1:6" ht="15.75">
      <c r="A3025" s="59" t="s">
        <v>905</v>
      </c>
      <c r="B3025" s="379" t="s">
        <v>867</v>
      </c>
      <c r="C3025" s="379" t="s">
        <v>485</v>
      </c>
      <c r="D3025" s="39" t="s">
        <v>281</v>
      </c>
      <c r="E3025" s="379">
        <v>250</v>
      </c>
      <c r="F3025" s="378">
        <v>35</v>
      </c>
    </row>
    <row r="3026" spans="1:6" ht="15.75">
      <c r="A3026" s="59" t="s">
        <v>905</v>
      </c>
      <c r="B3026" s="379" t="s">
        <v>867</v>
      </c>
      <c r="C3026" s="379" t="s">
        <v>485</v>
      </c>
      <c r="D3026" s="39" t="s">
        <v>280</v>
      </c>
      <c r="E3026" s="379">
        <v>630</v>
      </c>
      <c r="F3026" s="378">
        <v>53</v>
      </c>
    </row>
    <row r="3027" spans="1:6" ht="15.75">
      <c r="A3027" s="59" t="s">
        <v>905</v>
      </c>
      <c r="B3027" s="379" t="s">
        <v>867</v>
      </c>
      <c r="C3027" s="379" t="s">
        <v>485</v>
      </c>
      <c r="D3027" s="39" t="s">
        <v>346</v>
      </c>
      <c r="E3027" s="379">
        <v>400</v>
      </c>
      <c r="F3027" s="378">
        <v>49</v>
      </c>
    </row>
    <row r="3028" spans="1:6" ht="15.75">
      <c r="A3028" s="59" t="s">
        <v>907</v>
      </c>
      <c r="B3028" s="379" t="s">
        <v>867</v>
      </c>
      <c r="C3028" s="379" t="s">
        <v>485</v>
      </c>
      <c r="D3028" s="39" t="s">
        <v>310</v>
      </c>
      <c r="E3028" s="379">
        <v>40</v>
      </c>
      <c r="F3028" s="378">
        <v>37</v>
      </c>
    </row>
    <row r="3029" spans="1:6" ht="15.75">
      <c r="A3029" s="59" t="s">
        <v>908</v>
      </c>
      <c r="B3029" s="379" t="s">
        <v>867</v>
      </c>
      <c r="C3029" s="379" t="s">
        <v>485</v>
      </c>
      <c r="D3029" s="39" t="s">
        <v>262</v>
      </c>
      <c r="E3029" s="379">
        <v>100</v>
      </c>
      <c r="F3029" s="378">
        <v>48</v>
      </c>
    </row>
    <row r="3030" spans="1:6" ht="15.75">
      <c r="A3030" s="59" t="s">
        <v>908</v>
      </c>
      <c r="B3030" s="379" t="s">
        <v>867</v>
      </c>
      <c r="C3030" s="379" t="s">
        <v>485</v>
      </c>
      <c r="D3030" s="39" t="s">
        <v>331</v>
      </c>
      <c r="E3030" s="379">
        <v>25</v>
      </c>
      <c r="F3030" s="378">
        <v>35</v>
      </c>
    </row>
    <row r="3031" spans="1:6" ht="15.75">
      <c r="A3031" s="59" t="s">
        <v>908</v>
      </c>
      <c r="B3031" s="379" t="s">
        <v>867</v>
      </c>
      <c r="C3031" s="379" t="s">
        <v>485</v>
      </c>
      <c r="D3031" s="39" t="s">
        <v>279</v>
      </c>
      <c r="E3031" s="379">
        <v>250</v>
      </c>
      <c r="F3031" s="378">
        <v>55</v>
      </c>
    </row>
    <row r="3032" spans="1:6" ht="15.75">
      <c r="A3032" s="59" t="s">
        <v>908</v>
      </c>
      <c r="B3032" s="379" t="s">
        <v>867</v>
      </c>
      <c r="C3032" s="379" t="s">
        <v>485</v>
      </c>
      <c r="D3032" s="39" t="s">
        <v>345</v>
      </c>
      <c r="E3032" s="379">
        <v>160</v>
      </c>
      <c r="F3032" s="378">
        <v>42</v>
      </c>
    </row>
    <row r="3033" spans="1:6" ht="15.75">
      <c r="A3033" s="59" t="s">
        <v>909</v>
      </c>
      <c r="B3033" s="379" t="s">
        <v>867</v>
      </c>
      <c r="C3033" s="379" t="s">
        <v>485</v>
      </c>
      <c r="D3033" s="39" t="s">
        <v>327</v>
      </c>
      <c r="E3033" s="379">
        <v>250</v>
      </c>
      <c r="F3033" s="378">
        <v>30</v>
      </c>
    </row>
    <row r="3034" spans="1:6" ht="15.75">
      <c r="A3034" s="59" t="s">
        <v>910</v>
      </c>
      <c r="B3034" s="379" t="s">
        <v>867</v>
      </c>
      <c r="C3034" s="379" t="s">
        <v>485</v>
      </c>
      <c r="D3034" s="39" t="s">
        <v>326</v>
      </c>
      <c r="E3034" s="379">
        <v>250</v>
      </c>
      <c r="F3034" s="378">
        <v>30</v>
      </c>
    </row>
    <row r="3035" spans="1:6" ht="15.75">
      <c r="A3035" s="59" t="s">
        <v>910</v>
      </c>
      <c r="B3035" s="379" t="s">
        <v>867</v>
      </c>
      <c r="C3035" s="379" t="s">
        <v>485</v>
      </c>
      <c r="D3035" s="39" t="s">
        <v>344</v>
      </c>
      <c r="E3035" s="379">
        <v>160</v>
      </c>
      <c r="F3035" s="378">
        <v>32</v>
      </c>
    </row>
    <row r="3036" spans="1:6" ht="15.75">
      <c r="A3036" s="59" t="s">
        <v>911</v>
      </c>
      <c r="B3036" s="379" t="s">
        <v>867</v>
      </c>
      <c r="C3036" s="379" t="s">
        <v>485</v>
      </c>
      <c r="D3036" s="39" t="s">
        <v>150</v>
      </c>
      <c r="E3036" s="379">
        <v>63</v>
      </c>
      <c r="F3036" s="378">
        <v>40</v>
      </c>
    </row>
    <row r="3037" spans="1:6" ht="15.75">
      <c r="A3037" s="121" t="s">
        <v>193</v>
      </c>
      <c r="B3037" s="76" t="s">
        <v>191</v>
      </c>
      <c r="C3037" s="76" t="s">
        <v>192</v>
      </c>
      <c r="D3037" s="77">
        <v>64</v>
      </c>
      <c r="E3037" s="77">
        <v>63</v>
      </c>
      <c r="F3037" s="77">
        <v>55</v>
      </c>
    </row>
    <row r="3038" spans="1:6" ht="15.75">
      <c r="A3038" s="121" t="s">
        <v>190</v>
      </c>
      <c r="B3038" s="76" t="s">
        <v>191</v>
      </c>
      <c r="C3038" s="76" t="s">
        <v>192</v>
      </c>
      <c r="D3038" s="77">
        <v>75</v>
      </c>
      <c r="E3038" s="77">
        <v>250</v>
      </c>
      <c r="F3038" s="77">
        <v>200</v>
      </c>
    </row>
    <row r="3039" spans="1:6" ht="15.75">
      <c r="A3039" s="121" t="s">
        <v>193</v>
      </c>
      <c r="B3039" s="76" t="s">
        <v>191</v>
      </c>
      <c r="C3039" s="76" t="s">
        <v>192</v>
      </c>
      <c r="D3039" s="77">
        <v>47</v>
      </c>
      <c r="E3039" s="77">
        <v>100</v>
      </c>
      <c r="F3039" s="77">
        <v>85</v>
      </c>
    </row>
    <row r="3040" spans="1:6" ht="15.75">
      <c r="A3040" s="121" t="s">
        <v>193</v>
      </c>
      <c r="B3040" s="76" t="s">
        <v>191</v>
      </c>
      <c r="C3040" s="76" t="s">
        <v>192</v>
      </c>
      <c r="D3040" s="77">
        <v>52</v>
      </c>
      <c r="E3040" s="77">
        <v>100</v>
      </c>
      <c r="F3040" s="77">
        <v>70</v>
      </c>
    </row>
    <row r="3041" spans="1:6" ht="15.75">
      <c r="A3041" s="122" t="s">
        <v>194</v>
      </c>
      <c r="B3041" s="76" t="s">
        <v>191</v>
      </c>
      <c r="C3041" s="76" t="s">
        <v>192</v>
      </c>
      <c r="D3041" s="77">
        <v>82</v>
      </c>
      <c r="E3041" s="77">
        <v>100</v>
      </c>
      <c r="F3041" s="77">
        <v>50</v>
      </c>
    </row>
    <row r="3042" spans="1:6" ht="15.75">
      <c r="A3042" s="122" t="s">
        <v>195</v>
      </c>
      <c r="B3042" s="76" t="s">
        <v>191</v>
      </c>
      <c r="C3042" s="76" t="s">
        <v>192</v>
      </c>
      <c r="D3042" s="77">
        <v>45</v>
      </c>
      <c r="E3042" s="77">
        <v>100</v>
      </c>
      <c r="F3042" s="77">
        <v>80</v>
      </c>
    </row>
    <row r="3043" spans="1:6" ht="15.75">
      <c r="A3043" s="122" t="s">
        <v>195</v>
      </c>
      <c r="B3043" s="76" t="s">
        <v>191</v>
      </c>
      <c r="C3043" s="76" t="s">
        <v>192</v>
      </c>
      <c r="D3043" s="77">
        <v>44</v>
      </c>
      <c r="E3043" s="77">
        <v>100</v>
      </c>
      <c r="F3043" s="77">
        <v>80</v>
      </c>
    </row>
    <row r="3044" spans="1:6" ht="15.75">
      <c r="A3044" s="122" t="s">
        <v>196</v>
      </c>
      <c r="B3044" s="76" t="s">
        <v>191</v>
      </c>
      <c r="C3044" s="76" t="s">
        <v>192</v>
      </c>
      <c r="D3044" s="77">
        <v>29</v>
      </c>
      <c r="E3044" s="77">
        <v>100</v>
      </c>
      <c r="F3044" s="77">
        <v>80</v>
      </c>
    </row>
    <row r="3045" spans="1:6" ht="15.75">
      <c r="A3045" s="122" t="s">
        <v>197</v>
      </c>
      <c r="B3045" s="76" t="s">
        <v>191</v>
      </c>
      <c r="C3045" s="76" t="s">
        <v>192</v>
      </c>
      <c r="D3045" s="77">
        <v>31</v>
      </c>
      <c r="E3045" s="77">
        <v>100</v>
      </c>
      <c r="F3045" s="77">
        <v>80</v>
      </c>
    </row>
    <row r="3046" spans="1:6" ht="15.75">
      <c r="A3046" s="122" t="s">
        <v>197</v>
      </c>
      <c r="B3046" s="76" t="s">
        <v>191</v>
      </c>
      <c r="C3046" s="76" t="s">
        <v>192</v>
      </c>
      <c r="D3046" s="77">
        <v>42</v>
      </c>
      <c r="E3046" s="77">
        <v>250</v>
      </c>
      <c r="F3046" s="77">
        <v>125</v>
      </c>
    </row>
    <row r="3047" spans="1:6" ht="15.75">
      <c r="A3047" s="122" t="s">
        <v>197</v>
      </c>
      <c r="B3047" s="76" t="s">
        <v>191</v>
      </c>
      <c r="C3047" s="76" t="s">
        <v>192</v>
      </c>
      <c r="D3047" s="77">
        <v>56</v>
      </c>
      <c r="E3047" s="77">
        <v>100</v>
      </c>
      <c r="F3047" s="77">
        <v>40</v>
      </c>
    </row>
    <row r="3048" spans="1:6" ht="15.75">
      <c r="A3048" s="122" t="s">
        <v>198</v>
      </c>
      <c r="B3048" s="76" t="s">
        <v>191</v>
      </c>
      <c r="C3048" s="76" t="s">
        <v>192</v>
      </c>
      <c r="D3048" s="77">
        <v>21</v>
      </c>
      <c r="E3048" s="77">
        <v>160</v>
      </c>
      <c r="F3048" s="77">
        <v>100</v>
      </c>
    </row>
    <row r="3049" spans="1:6" ht="15.75">
      <c r="A3049" s="122" t="s">
        <v>198</v>
      </c>
      <c r="B3049" s="76" t="s">
        <v>191</v>
      </c>
      <c r="C3049" s="76" t="s">
        <v>192</v>
      </c>
      <c r="D3049" s="77">
        <v>16</v>
      </c>
      <c r="E3049" s="77">
        <v>250</v>
      </c>
      <c r="F3049" s="77">
        <v>125</v>
      </c>
    </row>
    <row r="3050" spans="1:6" ht="15.75">
      <c r="A3050" s="122" t="s">
        <v>198</v>
      </c>
      <c r="B3050" s="76" t="s">
        <v>191</v>
      </c>
      <c r="C3050" s="76" t="s">
        <v>192</v>
      </c>
      <c r="D3050" s="77">
        <v>28</v>
      </c>
      <c r="E3050" s="77">
        <v>250</v>
      </c>
      <c r="F3050" s="77">
        <v>90</v>
      </c>
    </row>
    <row r="3051" spans="1:6" ht="15.75">
      <c r="A3051" s="122" t="s">
        <v>198</v>
      </c>
      <c r="B3051" s="76" t="s">
        <v>191</v>
      </c>
      <c r="C3051" s="76" t="s">
        <v>192</v>
      </c>
      <c r="D3051" s="77">
        <v>41</v>
      </c>
      <c r="E3051" s="77">
        <v>100</v>
      </c>
      <c r="F3051" s="77">
        <v>15</v>
      </c>
    </row>
    <row r="3052" spans="1:6" ht="15.75">
      <c r="A3052" s="122" t="s">
        <v>198</v>
      </c>
      <c r="B3052" s="76" t="s">
        <v>191</v>
      </c>
      <c r="C3052" s="76" t="s">
        <v>192</v>
      </c>
      <c r="D3052" s="77">
        <v>40</v>
      </c>
      <c r="E3052" s="77">
        <v>250</v>
      </c>
      <c r="F3052" s="77">
        <v>150</v>
      </c>
    </row>
    <row r="3053" spans="1:6" ht="15.75">
      <c r="A3053" s="122" t="s">
        <v>198</v>
      </c>
      <c r="B3053" s="76" t="s">
        <v>191</v>
      </c>
      <c r="C3053" s="76" t="s">
        <v>192</v>
      </c>
      <c r="D3053" s="77">
        <v>5</v>
      </c>
      <c r="E3053" s="77">
        <v>250</v>
      </c>
      <c r="F3053" s="77">
        <v>50</v>
      </c>
    </row>
    <row r="3054" spans="1:6" ht="15.75">
      <c r="A3054" s="122" t="s">
        <v>198</v>
      </c>
      <c r="B3054" s="76" t="s">
        <v>191</v>
      </c>
      <c r="C3054" s="76" t="s">
        <v>192</v>
      </c>
      <c r="D3054" s="77">
        <v>55</v>
      </c>
      <c r="E3054" s="77">
        <v>250</v>
      </c>
      <c r="F3054" s="77">
        <v>200</v>
      </c>
    </row>
    <row r="3055" spans="1:6" ht="15.75">
      <c r="A3055" s="122" t="s">
        <v>198</v>
      </c>
      <c r="B3055" s="76" t="s">
        <v>191</v>
      </c>
      <c r="C3055" s="76" t="s">
        <v>192</v>
      </c>
      <c r="D3055" s="77">
        <v>70</v>
      </c>
      <c r="E3055" s="77">
        <v>100</v>
      </c>
      <c r="F3055" s="77">
        <v>40</v>
      </c>
    </row>
    <row r="3056" spans="1:6" ht="15.75">
      <c r="A3056" s="122" t="s">
        <v>198</v>
      </c>
      <c r="B3056" s="76" t="s">
        <v>191</v>
      </c>
      <c r="C3056" s="76" t="s">
        <v>192</v>
      </c>
      <c r="D3056" s="77">
        <v>60</v>
      </c>
      <c r="E3056" s="77">
        <v>250</v>
      </c>
      <c r="F3056" s="77">
        <v>5</v>
      </c>
    </row>
    <row r="3057" spans="1:10" ht="15.75">
      <c r="A3057" s="122" t="s">
        <v>198</v>
      </c>
      <c r="B3057" s="76" t="s">
        <v>191</v>
      </c>
      <c r="C3057" s="76" t="s">
        <v>192</v>
      </c>
      <c r="D3057" s="77">
        <v>61</v>
      </c>
      <c r="E3057" s="77">
        <v>100</v>
      </c>
      <c r="F3057" s="77">
        <v>80</v>
      </c>
    </row>
    <row r="3058" spans="1:10" ht="15.75">
      <c r="A3058" s="122" t="s">
        <v>198</v>
      </c>
      <c r="B3058" s="76" t="s">
        <v>191</v>
      </c>
      <c r="C3058" s="76" t="s">
        <v>192</v>
      </c>
      <c r="D3058" s="77">
        <v>6</v>
      </c>
      <c r="E3058" s="77">
        <v>250</v>
      </c>
      <c r="F3058" s="77">
        <v>50</v>
      </c>
    </row>
    <row r="3059" spans="1:10" s="91" customFormat="1" ht="15.75">
      <c r="A3059" s="122" t="s">
        <v>198</v>
      </c>
      <c r="B3059" s="76" t="s">
        <v>191</v>
      </c>
      <c r="C3059" s="76" t="s">
        <v>192</v>
      </c>
      <c r="D3059" s="77">
        <v>76</v>
      </c>
      <c r="E3059" s="77">
        <v>100</v>
      </c>
      <c r="F3059" s="77">
        <v>10</v>
      </c>
      <c r="G3059" s="69"/>
      <c r="H3059" s="70"/>
      <c r="I3059" s="70"/>
      <c r="J3059" s="70"/>
    </row>
    <row r="3060" spans="1:10" ht="15.75">
      <c r="A3060" s="122" t="s">
        <v>198</v>
      </c>
      <c r="B3060" s="76" t="s">
        <v>191</v>
      </c>
      <c r="C3060" s="76" t="s">
        <v>192</v>
      </c>
      <c r="D3060" s="77">
        <v>79</v>
      </c>
      <c r="E3060" s="77">
        <v>250</v>
      </c>
      <c r="F3060" s="77">
        <v>15</v>
      </c>
    </row>
    <row r="3061" spans="1:10" ht="15.75">
      <c r="A3061" s="122" t="s">
        <v>198</v>
      </c>
      <c r="B3061" s="76" t="s">
        <v>191</v>
      </c>
      <c r="C3061" s="76" t="s">
        <v>192</v>
      </c>
      <c r="D3061" s="77">
        <v>80</v>
      </c>
      <c r="E3061" s="77">
        <v>250</v>
      </c>
      <c r="F3061" s="77">
        <v>250</v>
      </c>
    </row>
    <row r="3062" spans="1:10" ht="15.75">
      <c r="A3062" s="122" t="s">
        <v>198</v>
      </c>
      <c r="B3062" s="76" t="s">
        <v>191</v>
      </c>
      <c r="C3062" s="76" t="s">
        <v>192</v>
      </c>
      <c r="D3062" s="77">
        <v>81</v>
      </c>
      <c r="E3062" s="77">
        <v>250</v>
      </c>
      <c r="F3062" s="77">
        <v>200</v>
      </c>
    </row>
    <row r="3063" spans="1:10" ht="15.75">
      <c r="A3063" s="122" t="s">
        <v>198</v>
      </c>
      <c r="B3063" s="76" t="s">
        <v>191</v>
      </c>
      <c r="C3063" s="76" t="s">
        <v>192</v>
      </c>
      <c r="D3063" s="77">
        <v>85</v>
      </c>
      <c r="E3063" s="77">
        <v>100</v>
      </c>
      <c r="F3063" s="77">
        <v>50</v>
      </c>
    </row>
    <row r="3064" spans="1:10" ht="15.75">
      <c r="A3064" s="122" t="s">
        <v>198</v>
      </c>
      <c r="B3064" s="76" t="s">
        <v>191</v>
      </c>
      <c r="C3064" s="76" t="s">
        <v>192</v>
      </c>
      <c r="D3064" s="77">
        <v>19</v>
      </c>
      <c r="E3064" s="77">
        <v>250</v>
      </c>
      <c r="F3064" s="77">
        <v>50</v>
      </c>
    </row>
    <row r="3065" spans="1:10" ht="15.75">
      <c r="A3065" s="122" t="s">
        <v>198</v>
      </c>
      <c r="B3065" s="76" t="s">
        <v>191</v>
      </c>
      <c r="C3065" s="76" t="s">
        <v>192</v>
      </c>
      <c r="D3065" s="77">
        <v>7</v>
      </c>
      <c r="E3065" s="77">
        <v>250</v>
      </c>
      <c r="F3065" s="77">
        <v>150</v>
      </c>
    </row>
    <row r="3066" spans="1:10" ht="15.75">
      <c r="A3066" s="122" t="s">
        <v>198</v>
      </c>
      <c r="B3066" s="76" t="s">
        <v>191</v>
      </c>
      <c r="C3066" s="76" t="s">
        <v>192</v>
      </c>
      <c r="D3066" s="77">
        <v>20</v>
      </c>
      <c r="E3066" s="77">
        <v>160</v>
      </c>
      <c r="F3066" s="77">
        <v>80</v>
      </c>
    </row>
    <row r="3067" spans="1:10" ht="15.75">
      <c r="A3067" s="122" t="s">
        <v>198</v>
      </c>
      <c r="B3067" s="76" t="s">
        <v>191</v>
      </c>
      <c r="C3067" s="76" t="s">
        <v>192</v>
      </c>
      <c r="D3067" s="77">
        <v>11</v>
      </c>
      <c r="E3067" s="77">
        <v>250</v>
      </c>
      <c r="F3067" s="77">
        <v>10</v>
      </c>
    </row>
    <row r="3068" spans="1:10" ht="15.75">
      <c r="A3068" s="122" t="s">
        <v>198</v>
      </c>
      <c r="B3068" s="76" t="s">
        <v>191</v>
      </c>
      <c r="C3068" s="76" t="s">
        <v>192</v>
      </c>
      <c r="D3068" s="77">
        <v>22</v>
      </c>
      <c r="E3068" s="77">
        <v>250</v>
      </c>
      <c r="F3068" s="77">
        <v>240</v>
      </c>
    </row>
    <row r="3069" spans="1:10" ht="15.75">
      <c r="A3069" s="122" t="s">
        <v>198</v>
      </c>
      <c r="B3069" s="76" t="s">
        <v>191</v>
      </c>
      <c r="C3069" s="76" t="s">
        <v>192</v>
      </c>
      <c r="D3069" s="77">
        <v>23</v>
      </c>
      <c r="E3069" s="77">
        <v>250</v>
      </c>
      <c r="F3069" s="77">
        <v>125</v>
      </c>
    </row>
    <row r="3070" spans="1:10" ht="15.75">
      <c r="A3070" s="122" t="s">
        <v>198</v>
      </c>
      <c r="B3070" s="76" t="s">
        <v>191</v>
      </c>
      <c r="C3070" s="76" t="s">
        <v>192</v>
      </c>
      <c r="D3070" s="77">
        <v>26</v>
      </c>
      <c r="E3070" s="77">
        <v>100</v>
      </c>
      <c r="F3070" s="77">
        <v>100</v>
      </c>
    </row>
    <row r="3071" spans="1:10" ht="15.75">
      <c r="A3071" s="122" t="s">
        <v>198</v>
      </c>
      <c r="B3071" s="76" t="s">
        <v>191</v>
      </c>
      <c r="C3071" s="76" t="s">
        <v>192</v>
      </c>
      <c r="D3071" s="77">
        <v>34</v>
      </c>
      <c r="E3071" s="77">
        <v>250</v>
      </c>
      <c r="F3071" s="77">
        <v>50</v>
      </c>
    </row>
    <row r="3072" spans="1:10" ht="15.75">
      <c r="A3072" s="122" t="s">
        <v>198</v>
      </c>
      <c r="B3072" s="76" t="s">
        <v>191</v>
      </c>
      <c r="C3072" s="76" t="s">
        <v>192</v>
      </c>
      <c r="D3072" s="77">
        <v>38</v>
      </c>
      <c r="E3072" s="77">
        <v>250</v>
      </c>
      <c r="F3072" s="77">
        <v>100</v>
      </c>
    </row>
    <row r="3073" spans="1:6" ht="15.75">
      <c r="A3073" s="122" t="s">
        <v>198</v>
      </c>
      <c r="B3073" s="76" t="s">
        <v>191</v>
      </c>
      <c r="C3073" s="76" t="s">
        <v>192</v>
      </c>
      <c r="D3073" s="77">
        <v>53</v>
      </c>
      <c r="E3073" s="77">
        <v>160</v>
      </c>
      <c r="F3073" s="77">
        <v>10</v>
      </c>
    </row>
    <row r="3074" spans="1:6" ht="15.75">
      <c r="A3074" s="122" t="s">
        <v>198</v>
      </c>
      <c r="B3074" s="76" t="s">
        <v>191</v>
      </c>
      <c r="C3074" s="76" t="s">
        <v>192</v>
      </c>
      <c r="D3074" s="77">
        <v>8</v>
      </c>
      <c r="E3074" s="77">
        <v>250</v>
      </c>
      <c r="F3074" s="77">
        <v>20</v>
      </c>
    </row>
    <row r="3075" spans="1:6" ht="15.75">
      <c r="A3075" s="122" t="s">
        <v>198</v>
      </c>
      <c r="B3075" s="76" t="s">
        <v>191</v>
      </c>
      <c r="C3075" s="76" t="s">
        <v>192</v>
      </c>
      <c r="D3075" s="77">
        <v>17</v>
      </c>
      <c r="E3075" s="77">
        <v>250</v>
      </c>
      <c r="F3075" s="77">
        <v>40</v>
      </c>
    </row>
    <row r="3076" spans="1:6" ht="15.75">
      <c r="A3076" s="122" t="s">
        <v>198</v>
      </c>
      <c r="B3076" s="76" t="s">
        <v>191</v>
      </c>
      <c r="C3076" s="76" t="s">
        <v>192</v>
      </c>
      <c r="D3076" s="77">
        <v>18</v>
      </c>
      <c r="E3076" s="77">
        <v>250</v>
      </c>
      <c r="F3076" s="77">
        <v>100</v>
      </c>
    </row>
    <row r="3077" spans="1:6" ht="15.75">
      <c r="A3077" s="122" t="s">
        <v>198</v>
      </c>
      <c r="B3077" s="76" t="s">
        <v>191</v>
      </c>
      <c r="C3077" s="76" t="s">
        <v>192</v>
      </c>
      <c r="D3077" s="77">
        <v>2</v>
      </c>
      <c r="E3077" s="77">
        <v>160</v>
      </c>
      <c r="F3077" s="77">
        <v>60</v>
      </c>
    </row>
    <row r="3078" spans="1:6" ht="15.75">
      <c r="A3078" s="122" t="s">
        <v>198</v>
      </c>
      <c r="B3078" s="76" t="s">
        <v>191</v>
      </c>
      <c r="C3078" s="76" t="s">
        <v>192</v>
      </c>
      <c r="D3078" s="77">
        <v>25</v>
      </c>
      <c r="E3078" s="77">
        <v>250</v>
      </c>
      <c r="F3078" s="77">
        <v>10</v>
      </c>
    </row>
    <row r="3079" spans="1:6" ht="15.75">
      <c r="A3079" s="122" t="s">
        <v>198</v>
      </c>
      <c r="B3079" s="76" t="s">
        <v>191</v>
      </c>
      <c r="C3079" s="76" t="s">
        <v>192</v>
      </c>
      <c r="D3079" s="77">
        <v>3</v>
      </c>
      <c r="E3079" s="77">
        <v>250</v>
      </c>
      <c r="F3079" s="77">
        <v>10</v>
      </c>
    </row>
    <row r="3080" spans="1:6" ht="15.75">
      <c r="A3080" s="122" t="s">
        <v>198</v>
      </c>
      <c r="B3080" s="76" t="s">
        <v>191</v>
      </c>
      <c r="C3080" s="76" t="s">
        <v>192</v>
      </c>
      <c r="D3080" s="77">
        <v>30</v>
      </c>
      <c r="E3080" s="77">
        <v>250</v>
      </c>
      <c r="F3080" s="77">
        <v>30</v>
      </c>
    </row>
    <row r="3081" spans="1:6" ht="15.75">
      <c r="A3081" s="122" t="s">
        <v>198</v>
      </c>
      <c r="B3081" s="76" t="s">
        <v>191</v>
      </c>
      <c r="C3081" s="76" t="s">
        <v>192</v>
      </c>
      <c r="D3081" s="77">
        <v>35</v>
      </c>
      <c r="E3081" s="77">
        <v>160</v>
      </c>
      <c r="F3081" s="77">
        <v>80</v>
      </c>
    </row>
    <row r="3082" spans="1:6" ht="15.75">
      <c r="A3082" s="122" t="s">
        <v>198</v>
      </c>
      <c r="B3082" s="76" t="s">
        <v>191</v>
      </c>
      <c r="C3082" s="76" t="s">
        <v>192</v>
      </c>
      <c r="D3082" s="77">
        <v>4</v>
      </c>
      <c r="E3082" s="77">
        <v>250</v>
      </c>
      <c r="F3082" s="77">
        <v>10</v>
      </c>
    </row>
    <row r="3083" spans="1:6" ht="15.75">
      <c r="A3083" s="122" t="s">
        <v>198</v>
      </c>
      <c r="B3083" s="76" t="s">
        <v>191</v>
      </c>
      <c r="C3083" s="76" t="s">
        <v>192</v>
      </c>
      <c r="D3083" s="77">
        <v>54</v>
      </c>
      <c r="E3083" s="77">
        <v>250</v>
      </c>
      <c r="F3083" s="77">
        <v>50</v>
      </c>
    </row>
    <row r="3084" spans="1:6" ht="15.75">
      <c r="A3084" s="122" t="s">
        <v>198</v>
      </c>
      <c r="B3084" s="76" t="s">
        <v>191</v>
      </c>
      <c r="C3084" s="76" t="s">
        <v>192</v>
      </c>
      <c r="D3084" s="77">
        <v>59</v>
      </c>
      <c r="E3084" s="77">
        <v>100</v>
      </c>
      <c r="F3084" s="77">
        <v>50</v>
      </c>
    </row>
    <row r="3085" spans="1:6" ht="15.75">
      <c r="A3085" s="122" t="s">
        <v>198</v>
      </c>
      <c r="B3085" s="76" t="s">
        <v>191</v>
      </c>
      <c r="C3085" s="76" t="s">
        <v>192</v>
      </c>
      <c r="D3085" s="77">
        <v>62</v>
      </c>
      <c r="E3085" s="77">
        <v>40</v>
      </c>
      <c r="F3085" s="77">
        <v>5</v>
      </c>
    </row>
    <row r="3086" spans="1:6" ht="15.75">
      <c r="A3086" s="122" t="s">
        <v>198</v>
      </c>
      <c r="B3086" s="76" t="s">
        <v>191</v>
      </c>
      <c r="C3086" s="76" t="s">
        <v>192</v>
      </c>
      <c r="D3086" s="77">
        <v>67</v>
      </c>
      <c r="E3086" s="77">
        <v>250</v>
      </c>
      <c r="F3086" s="77">
        <v>10</v>
      </c>
    </row>
    <row r="3087" spans="1:6" ht="15.75">
      <c r="A3087" s="122" t="s">
        <v>198</v>
      </c>
      <c r="B3087" s="76" t="s">
        <v>191</v>
      </c>
      <c r="C3087" s="76" t="s">
        <v>192</v>
      </c>
      <c r="D3087" s="77">
        <v>10</v>
      </c>
      <c r="E3087" s="77">
        <v>250</v>
      </c>
      <c r="F3087" s="77">
        <v>20</v>
      </c>
    </row>
    <row r="3088" spans="1:6" ht="15.75">
      <c r="A3088" s="122" t="s">
        <v>198</v>
      </c>
      <c r="B3088" s="76" t="s">
        <v>191</v>
      </c>
      <c r="C3088" s="76" t="s">
        <v>192</v>
      </c>
      <c r="D3088" s="77">
        <v>1</v>
      </c>
      <c r="E3088" s="77">
        <v>250</v>
      </c>
      <c r="F3088" s="77">
        <v>100</v>
      </c>
    </row>
    <row r="3089" spans="1:6" ht="15.75">
      <c r="A3089" s="122" t="s">
        <v>198</v>
      </c>
      <c r="B3089" s="76" t="s">
        <v>191</v>
      </c>
      <c r="C3089" s="76" t="s">
        <v>192</v>
      </c>
      <c r="D3089" s="77">
        <v>74</v>
      </c>
      <c r="E3089" s="77">
        <v>250</v>
      </c>
      <c r="F3089" s="77">
        <v>150</v>
      </c>
    </row>
    <row r="3090" spans="1:6" ht="15.75">
      <c r="A3090" s="122" t="s">
        <v>198</v>
      </c>
      <c r="B3090" s="76" t="s">
        <v>191</v>
      </c>
      <c r="C3090" s="76" t="s">
        <v>192</v>
      </c>
      <c r="D3090" s="77">
        <v>9</v>
      </c>
      <c r="E3090" s="77">
        <v>250</v>
      </c>
      <c r="F3090" s="77">
        <v>150</v>
      </c>
    </row>
    <row r="3091" spans="1:6" ht="15.75">
      <c r="A3091" s="122" t="s">
        <v>198</v>
      </c>
      <c r="B3091" s="76" t="s">
        <v>191</v>
      </c>
      <c r="C3091" s="76" t="s">
        <v>192</v>
      </c>
      <c r="D3091" s="77">
        <v>84</v>
      </c>
      <c r="E3091" s="77">
        <v>160</v>
      </c>
      <c r="F3091" s="77">
        <v>60</v>
      </c>
    </row>
    <row r="3092" spans="1:6" ht="15.75">
      <c r="A3092" s="122" t="s">
        <v>198</v>
      </c>
      <c r="B3092" s="76" t="s">
        <v>191</v>
      </c>
      <c r="C3092" s="76" t="s">
        <v>192</v>
      </c>
      <c r="D3092" s="77">
        <v>15</v>
      </c>
      <c r="E3092" s="77">
        <v>250</v>
      </c>
      <c r="F3092" s="77">
        <v>200</v>
      </c>
    </row>
    <row r="3093" spans="1:6" ht="15.75">
      <c r="A3093" s="122" t="s">
        <v>198</v>
      </c>
      <c r="B3093" s="76" t="s">
        <v>191</v>
      </c>
      <c r="C3093" s="76" t="s">
        <v>192</v>
      </c>
      <c r="D3093" s="77">
        <v>72</v>
      </c>
      <c r="E3093" s="77">
        <v>63</v>
      </c>
      <c r="F3093" s="77">
        <v>30</v>
      </c>
    </row>
    <row r="3094" spans="1:6" ht="15.75">
      <c r="A3094" s="122" t="s">
        <v>198</v>
      </c>
      <c r="B3094" s="76" t="s">
        <v>191</v>
      </c>
      <c r="C3094" s="76" t="s">
        <v>192</v>
      </c>
      <c r="D3094" s="77">
        <v>77</v>
      </c>
      <c r="E3094" s="77">
        <v>160</v>
      </c>
      <c r="F3094" s="77">
        <v>60</v>
      </c>
    </row>
    <row r="3095" spans="1:6" ht="15.75">
      <c r="A3095" s="122" t="s">
        <v>198</v>
      </c>
      <c r="B3095" s="76" t="s">
        <v>191</v>
      </c>
      <c r="C3095" s="76" t="s">
        <v>192</v>
      </c>
      <c r="D3095" s="77">
        <v>83</v>
      </c>
      <c r="E3095" s="77">
        <v>160</v>
      </c>
      <c r="F3095" s="77">
        <v>60</v>
      </c>
    </row>
    <row r="3096" spans="1:6" ht="15.75">
      <c r="A3096" s="122" t="s">
        <v>198</v>
      </c>
      <c r="B3096" s="76" t="s">
        <v>191</v>
      </c>
      <c r="C3096" s="76" t="s">
        <v>192</v>
      </c>
      <c r="D3096" s="77">
        <v>78</v>
      </c>
      <c r="E3096" s="77">
        <v>100</v>
      </c>
      <c r="F3096" s="77">
        <v>45</v>
      </c>
    </row>
    <row r="3097" spans="1:6" ht="15.75">
      <c r="A3097" s="122" t="s">
        <v>198</v>
      </c>
      <c r="B3097" s="76" t="s">
        <v>191</v>
      </c>
      <c r="C3097" s="76" t="s">
        <v>192</v>
      </c>
      <c r="D3097" s="77">
        <v>13</v>
      </c>
      <c r="E3097" s="77">
        <v>160</v>
      </c>
      <c r="F3097" s="77">
        <v>55</v>
      </c>
    </row>
    <row r="3098" spans="1:6" ht="15.75">
      <c r="A3098" s="122" t="s">
        <v>198</v>
      </c>
      <c r="B3098" s="76" t="s">
        <v>191</v>
      </c>
      <c r="C3098" s="76" t="s">
        <v>192</v>
      </c>
      <c r="D3098" s="77">
        <v>39</v>
      </c>
      <c r="E3098" s="77">
        <v>63</v>
      </c>
      <c r="F3098" s="77">
        <v>35</v>
      </c>
    </row>
    <row r="3099" spans="1:6" ht="15.75">
      <c r="A3099" s="122" t="s">
        <v>198</v>
      </c>
      <c r="B3099" s="76" t="s">
        <v>191</v>
      </c>
      <c r="C3099" s="76" t="s">
        <v>192</v>
      </c>
      <c r="D3099" s="77">
        <v>68</v>
      </c>
      <c r="E3099" s="77">
        <v>100</v>
      </c>
      <c r="F3099" s="77">
        <v>25</v>
      </c>
    </row>
    <row r="3100" spans="1:6" ht="15.75">
      <c r="A3100" s="122" t="s">
        <v>198</v>
      </c>
      <c r="B3100" s="76" t="s">
        <v>191</v>
      </c>
      <c r="C3100" s="76" t="s">
        <v>192</v>
      </c>
      <c r="D3100" s="77">
        <v>12</v>
      </c>
      <c r="E3100" s="77">
        <v>160</v>
      </c>
      <c r="F3100" s="77">
        <v>85</v>
      </c>
    </row>
    <row r="3101" spans="1:6" ht="15.75">
      <c r="A3101" s="122" t="s">
        <v>198</v>
      </c>
      <c r="B3101" s="76" t="s">
        <v>191</v>
      </c>
      <c r="C3101" s="76" t="s">
        <v>192</v>
      </c>
      <c r="D3101" s="77">
        <v>14</v>
      </c>
      <c r="E3101" s="77">
        <v>100</v>
      </c>
      <c r="F3101" s="77">
        <v>45</v>
      </c>
    </row>
    <row r="3102" spans="1:6" ht="15.75">
      <c r="A3102" s="122" t="s">
        <v>198</v>
      </c>
      <c r="B3102" s="76" t="s">
        <v>191</v>
      </c>
      <c r="C3102" s="76" t="s">
        <v>192</v>
      </c>
      <c r="D3102" s="77">
        <v>27</v>
      </c>
      <c r="E3102" s="77">
        <v>63</v>
      </c>
      <c r="F3102" s="77">
        <v>25</v>
      </c>
    </row>
    <row r="3103" spans="1:6" ht="15.75">
      <c r="A3103" s="122" t="s">
        <v>198</v>
      </c>
      <c r="B3103" s="76" t="s">
        <v>191</v>
      </c>
      <c r="C3103" s="76" t="s">
        <v>192</v>
      </c>
      <c r="D3103" s="77">
        <v>36</v>
      </c>
      <c r="E3103" s="77">
        <v>63</v>
      </c>
      <c r="F3103" s="77">
        <v>25</v>
      </c>
    </row>
    <row r="3104" spans="1:6" ht="15.75">
      <c r="A3104" s="122" t="s">
        <v>199</v>
      </c>
      <c r="B3104" s="76" t="s">
        <v>191</v>
      </c>
      <c r="C3104" s="76" t="s">
        <v>192</v>
      </c>
      <c r="D3104" s="77">
        <v>2</v>
      </c>
      <c r="E3104" s="77">
        <v>160</v>
      </c>
      <c r="F3104" s="77">
        <v>150</v>
      </c>
    </row>
    <row r="3105" spans="1:6" ht="15.75">
      <c r="A3105" s="122" t="s">
        <v>200</v>
      </c>
      <c r="B3105" s="76" t="s">
        <v>191</v>
      </c>
      <c r="C3105" s="76" t="s">
        <v>192</v>
      </c>
      <c r="D3105" s="77">
        <v>8</v>
      </c>
      <c r="E3105" s="77">
        <v>250</v>
      </c>
      <c r="F3105" s="77">
        <v>90</v>
      </c>
    </row>
    <row r="3106" spans="1:6" ht="15.75">
      <c r="A3106" s="122" t="s">
        <v>200</v>
      </c>
      <c r="B3106" s="76" t="s">
        <v>191</v>
      </c>
      <c r="C3106" s="76" t="s">
        <v>192</v>
      </c>
      <c r="D3106" s="77">
        <v>7</v>
      </c>
      <c r="E3106" s="77">
        <v>63</v>
      </c>
      <c r="F3106" s="77">
        <v>30</v>
      </c>
    </row>
    <row r="3107" spans="1:6" ht="15.75">
      <c r="A3107" s="122" t="s">
        <v>200</v>
      </c>
      <c r="B3107" s="76" t="s">
        <v>191</v>
      </c>
      <c r="C3107" s="76" t="s">
        <v>192</v>
      </c>
      <c r="D3107" s="77">
        <v>6</v>
      </c>
      <c r="E3107" s="77">
        <v>160</v>
      </c>
      <c r="F3107" s="77">
        <v>125</v>
      </c>
    </row>
    <row r="3108" spans="1:6" ht="15.75">
      <c r="A3108" s="122" t="s">
        <v>200</v>
      </c>
      <c r="B3108" s="76" t="s">
        <v>191</v>
      </c>
      <c r="C3108" s="76" t="s">
        <v>192</v>
      </c>
      <c r="D3108" s="77">
        <v>9</v>
      </c>
      <c r="E3108" s="77">
        <v>100</v>
      </c>
      <c r="F3108" s="77">
        <v>75</v>
      </c>
    </row>
    <row r="3109" spans="1:6" ht="15.75">
      <c r="A3109" s="122" t="s">
        <v>200</v>
      </c>
      <c r="B3109" s="76" t="s">
        <v>191</v>
      </c>
      <c r="C3109" s="76" t="s">
        <v>192</v>
      </c>
      <c r="D3109" s="77">
        <v>5</v>
      </c>
      <c r="E3109" s="77">
        <v>250</v>
      </c>
      <c r="F3109" s="77">
        <v>150</v>
      </c>
    </row>
    <row r="3110" spans="1:6" ht="15.75">
      <c r="A3110" s="122" t="s">
        <v>200</v>
      </c>
      <c r="B3110" s="76" t="s">
        <v>191</v>
      </c>
      <c r="C3110" s="76" t="s">
        <v>192</v>
      </c>
      <c r="D3110" s="77">
        <v>15</v>
      </c>
      <c r="E3110" s="77">
        <v>250</v>
      </c>
      <c r="F3110" s="77">
        <v>200</v>
      </c>
    </row>
    <row r="3111" spans="1:6" ht="15.75">
      <c r="A3111" s="122" t="s">
        <v>200</v>
      </c>
      <c r="B3111" s="76" t="s">
        <v>191</v>
      </c>
      <c r="C3111" s="76" t="s">
        <v>192</v>
      </c>
      <c r="D3111" s="77">
        <v>11</v>
      </c>
      <c r="E3111" s="77">
        <v>160</v>
      </c>
      <c r="F3111" s="77">
        <v>125</v>
      </c>
    </row>
    <row r="3112" spans="1:6" ht="15.75">
      <c r="A3112" s="122" t="s">
        <v>200</v>
      </c>
      <c r="B3112" s="76" t="s">
        <v>191</v>
      </c>
      <c r="C3112" s="76" t="s">
        <v>192</v>
      </c>
      <c r="D3112" s="77">
        <v>18</v>
      </c>
      <c r="E3112" s="77">
        <v>63</v>
      </c>
      <c r="F3112" s="77">
        <v>40</v>
      </c>
    </row>
    <row r="3113" spans="1:6" ht="15.75">
      <c r="A3113" s="122" t="s">
        <v>201</v>
      </c>
      <c r="B3113" s="76" t="s">
        <v>191</v>
      </c>
      <c r="C3113" s="76" t="s">
        <v>192</v>
      </c>
      <c r="D3113" s="77">
        <v>13</v>
      </c>
      <c r="E3113" s="77">
        <v>100</v>
      </c>
      <c r="F3113" s="77">
        <v>50</v>
      </c>
    </row>
    <row r="3114" spans="1:6" ht="15.75">
      <c r="A3114" s="122" t="s">
        <v>201</v>
      </c>
      <c r="B3114" s="76" t="s">
        <v>191</v>
      </c>
      <c r="C3114" s="76" t="s">
        <v>192</v>
      </c>
      <c r="D3114" s="77">
        <v>2</v>
      </c>
      <c r="E3114" s="77">
        <v>100</v>
      </c>
      <c r="F3114" s="77">
        <v>80</v>
      </c>
    </row>
    <row r="3115" spans="1:6" ht="15.75">
      <c r="A3115" s="122" t="s">
        <v>201</v>
      </c>
      <c r="B3115" s="76" t="s">
        <v>191</v>
      </c>
      <c r="C3115" s="76" t="s">
        <v>192</v>
      </c>
      <c r="D3115" s="77">
        <v>3</v>
      </c>
      <c r="E3115" s="77">
        <v>100</v>
      </c>
      <c r="F3115" s="77">
        <v>45</v>
      </c>
    </row>
    <row r="3116" spans="1:6" ht="15.75">
      <c r="A3116" s="122" t="s">
        <v>202</v>
      </c>
      <c r="B3116" s="76" t="s">
        <v>191</v>
      </c>
      <c r="C3116" s="76" t="s">
        <v>192</v>
      </c>
      <c r="D3116" s="77">
        <v>4</v>
      </c>
      <c r="E3116" s="77">
        <v>100</v>
      </c>
      <c r="F3116" s="77">
        <v>65</v>
      </c>
    </row>
    <row r="3117" spans="1:6" ht="15.75">
      <c r="A3117" s="122" t="s">
        <v>202</v>
      </c>
      <c r="B3117" s="76" t="s">
        <v>191</v>
      </c>
      <c r="C3117" s="76" t="s">
        <v>192</v>
      </c>
      <c r="D3117" s="77">
        <v>11</v>
      </c>
      <c r="E3117" s="77">
        <v>100</v>
      </c>
      <c r="F3117" s="77">
        <v>75</v>
      </c>
    </row>
    <row r="3118" spans="1:6" ht="15.75">
      <c r="A3118" s="122" t="s">
        <v>202</v>
      </c>
      <c r="B3118" s="76" t="s">
        <v>191</v>
      </c>
      <c r="C3118" s="76" t="s">
        <v>192</v>
      </c>
      <c r="D3118" s="77">
        <v>14</v>
      </c>
      <c r="E3118" s="77">
        <v>160</v>
      </c>
      <c r="F3118" s="77">
        <v>115</v>
      </c>
    </row>
    <row r="3119" spans="1:6" ht="15.75">
      <c r="A3119" s="122" t="s">
        <v>203</v>
      </c>
      <c r="B3119" s="76" t="s">
        <v>191</v>
      </c>
      <c r="C3119" s="76" t="s">
        <v>192</v>
      </c>
      <c r="D3119" s="77">
        <v>13</v>
      </c>
      <c r="E3119" s="77">
        <v>63</v>
      </c>
      <c r="F3119" s="77">
        <v>30</v>
      </c>
    </row>
    <row r="3120" spans="1:6" ht="15.75">
      <c r="A3120" s="122" t="s">
        <v>204</v>
      </c>
      <c r="B3120" s="76" t="s">
        <v>191</v>
      </c>
      <c r="C3120" s="76" t="s">
        <v>192</v>
      </c>
      <c r="D3120" s="77">
        <v>12</v>
      </c>
      <c r="E3120" s="77">
        <v>160</v>
      </c>
      <c r="F3120" s="77">
        <v>80</v>
      </c>
    </row>
    <row r="3121" spans="1:6" ht="15.75">
      <c r="A3121" s="122" t="s">
        <v>205</v>
      </c>
      <c r="B3121" s="76" t="s">
        <v>191</v>
      </c>
      <c r="C3121" s="76" t="s">
        <v>192</v>
      </c>
      <c r="D3121" s="77">
        <v>11</v>
      </c>
      <c r="E3121" s="77">
        <v>63</v>
      </c>
      <c r="F3121" s="77">
        <v>25</v>
      </c>
    </row>
    <row r="3122" spans="1:6" ht="15.75">
      <c r="A3122" s="122" t="s">
        <v>205</v>
      </c>
      <c r="B3122" s="76" t="s">
        <v>191</v>
      </c>
      <c r="C3122" s="76" t="s">
        <v>192</v>
      </c>
      <c r="D3122" s="77">
        <v>16</v>
      </c>
      <c r="E3122" s="77">
        <v>100</v>
      </c>
      <c r="F3122" s="77">
        <v>80</v>
      </c>
    </row>
    <row r="3123" spans="1:6" ht="15.75">
      <c r="A3123" s="122" t="s">
        <v>205</v>
      </c>
      <c r="B3123" s="76" t="s">
        <v>191</v>
      </c>
      <c r="C3123" s="76" t="s">
        <v>192</v>
      </c>
      <c r="D3123" s="77">
        <v>14</v>
      </c>
      <c r="E3123" s="77">
        <v>160</v>
      </c>
      <c r="F3123" s="77">
        <v>125</v>
      </c>
    </row>
    <row r="3124" spans="1:6" ht="15.75">
      <c r="A3124" s="122" t="s">
        <v>206</v>
      </c>
      <c r="B3124" s="76" t="s">
        <v>191</v>
      </c>
      <c r="C3124" s="76" t="s">
        <v>192</v>
      </c>
      <c r="D3124" s="77">
        <v>9</v>
      </c>
      <c r="E3124" s="77">
        <v>100</v>
      </c>
      <c r="F3124" s="77">
        <v>50</v>
      </c>
    </row>
    <row r="3125" spans="1:6" ht="15.75">
      <c r="A3125" s="122" t="s">
        <v>206</v>
      </c>
      <c r="B3125" s="76" t="s">
        <v>191</v>
      </c>
      <c r="C3125" s="76" t="s">
        <v>192</v>
      </c>
      <c r="D3125" s="77">
        <v>35</v>
      </c>
      <c r="E3125" s="77">
        <v>100</v>
      </c>
      <c r="F3125" s="77">
        <v>100</v>
      </c>
    </row>
    <row r="3126" spans="1:6" ht="15.75">
      <c r="A3126" s="122" t="s">
        <v>206</v>
      </c>
      <c r="B3126" s="76" t="s">
        <v>191</v>
      </c>
      <c r="C3126" s="76" t="s">
        <v>192</v>
      </c>
      <c r="D3126" s="77">
        <v>32</v>
      </c>
      <c r="E3126" s="77">
        <v>160</v>
      </c>
      <c r="F3126" s="77">
        <v>45</v>
      </c>
    </row>
    <row r="3127" spans="1:6" ht="15.75">
      <c r="A3127" s="122" t="s">
        <v>206</v>
      </c>
      <c r="B3127" s="76" t="s">
        <v>191</v>
      </c>
      <c r="C3127" s="76" t="s">
        <v>192</v>
      </c>
      <c r="D3127" s="77">
        <v>6</v>
      </c>
      <c r="E3127" s="77">
        <v>100</v>
      </c>
      <c r="F3127" s="77">
        <v>35</v>
      </c>
    </row>
    <row r="3128" spans="1:6" ht="15.75">
      <c r="A3128" s="122" t="s">
        <v>206</v>
      </c>
      <c r="B3128" s="76" t="s">
        <v>191</v>
      </c>
      <c r="C3128" s="76" t="s">
        <v>192</v>
      </c>
      <c r="D3128" s="77">
        <v>7</v>
      </c>
      <c r="E3128" s="77">
        <v>100</v>
      </c>
      <c r="F3128" s="77">
        <v>45</v>
      </c>
    </row>
    <row r="3129" spans="1:6" ht="15.75">
      <c r="A3129" s="122" t="s">
        <v>206</v>
      </c>
      <c r="B3129" s="76" t="s">
        <v>191</v>
      </c>
      <c r="C3129" s="76" t="s">
        <v>192</v>
      </c>
      <c r="D3129" s="77">
        <v>31</v>
      </c>
      <c r="E3129" s="77">
        <v>63</v>
      </c>
      <c r="F3129" s="77">
        <v>10</v>
      </c>
    </row>
    <row r="3130" spans="1:6" ht="15.75">
      <c r="A3130" s="122" t="s">
        <v>206</v>
      </c>
      <c r="B3130" s="76" t="s">
        <v>191</v>
      </c>
      <c r="C3130" s="76" t="s">
        <v>192</v>
      </c>
      <c r="D3130" s="77">
        <v>36</v>
      </c>
      <c r="E3130" s="77">
        <v>250</v>
      </c>
      <c r="F3130" s="77">
        <v>125</v>
      </c>
    </row>
    <row r="3131" spans="1:6" ht="15.75">
      <c r="A3131" s="122" t="s">
        <v>206</v>
      </c>
      <c r="B3131" s="76" t="s">
        <v>191</v>
      </c>
      <c r="C3131" s="76" t="s">
        <v>192</v>
      </c>
      <c r="D3131" s="77">
        <v>46</v>
      </c>
      <c r="E3131" s="77">
        <v>400</v>
      </c>
      <c r="F3131" s="77">
        <v>350</v>
      </c>
    </row>
    <row r="3132" spans="1:6" ht="15.75">
      <c r="A3132" s="122" t="s">
        <v>206</v>
      </c>
      <c r="B3132" s="76" t="s">
        <v>191</v>
      </c>
      <c r="C3132" s="76" t="s">
        <v>192</v>
      </c>
      <c r="D3132" s="77">
        <v>41</v>
      </c>
      <c r="E3132" s="77">
        <v>100</v>
      </c>
      <c r="F3132" s="77">
        <v>50</v>
      </c>
    </row>
    <row r="3133" spans="1:6" ht="15.75">
      <c r="A3133" s="122" t="s">
        <v>206</v>
      </c>
      <c r="B3133" s="76" t="s">
        <v>191</v>
      </c>
      <c r="C3133" s="76" t="s">
        <v>192</v>
      </c>
      <c r="D3133" s="77">
        <v>42</v>
      </c>
      <c r="E3133" s="77">
        <v>63</v>
      </c>
      <c r="F3133" s="77">
        <v>5</v>
      </c>
    </row>
    <row r="3134" spans="1:6" ht="15.75">
      <c r="A3134" s="122" t="s">
        <v>207</v>
      </c>
      <c r="B3134" s="76" t="s">
        <v>191</v>
      </c>
      <c r="C3134" s="76" t="s">
        <v>192</v>
      </c>
      <c r="D3134" s="77">
        <v>45</v>
      </c>
      <c r="E3134" s="77">
        <v>100</v>
      </c>
      <c r="F3134" s="77">
        <v>50</v>
      </c>
    </row>
    <row r="3135" spans="1:6" ht="15.75">
      <c r="A3135" s="122" t="s">
        <v>208</v>
      </c>
      <c r="B3135" s="76" t="s">
        <v>191</v>
      </c>
      <c r="C3135" s="76" t="s">
        <v>192</v>
      </c>
      <c r="D3135" s="77">
        <v>4</v>
      </c>
      <c r="E3135" s="77">
        <v>100</v>
      </c>
      <c r="F3135" s="77">
        <v>90</v>
      </c>
    </row>
    <row r="3136" spans="1:6" ht="15.75">
      <c r="A3136" s="122" t="s">
        <v>209</v>
      </c>
      <c r="B3136" s="76" t="s">
        <v>191</v>
      </c>
      <c r="C3136" s="76" t="s">
        <v>192</v>
      </c>
      <c r="D3136" s="77">
        <v>1</v>
      </c>
      <c r="E3136" s="77">
        <v>100</v>
      </c>
      <c r="F3136" s="77">
        <v>80</v>
      </c>
    </row>
    <row r="3137" spans="1:6" ht="15.75">
      <c r="A3137" s="122" t="s">
        <v>210</v>
      </c>
      <c r="B3137" s="76" t="s">
        <v>191</v>
      </c>
      <c r="C3137" s="76" t="s">
        <v>192</v>
      </c>
      <c r="D3137" s="77">
        <v>19</v>
      </c>
      <c r="E3137" s="77">
        <v>100</v>
      </c>
      <c r="F3137" s="77">
        <v>75</v>
      </c>
    </row>
    <row r="3138" spans="1:6" ht="15.75">
      <c r="A3138" s="122" t="s">
        <v>210</v>
      </c>
      <c r="B3138" s="76" t="s">
        <v>191</v>
      </c>
      <c r="C3138" s="76" t="s">
        <v>192</v>
      </c>
      <c r="D3138" s="77">
        <v>27</v>
      </c>
      <c r="E3138" s="77">
        <v>63</v>
      </c>
      <c r="F3138" s="77">
        <v>50</v>
      </c>
    </row>
    <row r="3139" spans="1:6" ht="15.75">
      <c r="A3139" s="122" t="s">
        <v>211</v>
      </c>
      <c r="B3139" s="76" t="s">
        <v>191</v>
      </c>
      <c r="C3139" s="76" t="s">
        <v>192</v>
      </c>
      <c r="D3139" s="77">
        <v>40</v>
      </c>
      <c r="E3139" s="77">
        <v>63</v>
      </c>
      <c r="F3139" s="77">
        <v>35</v>
      </c>
    </row>
    <row r="3140" spans="1:6" ht="15.75">
      <c r="A3140" s="122" t="s">
        <v>212</v>
      </c>
      <c r="B3140" s="76" t="s">
        <v>191</v>
      </c>
      <c r="C3140" s="76" t="s">
        <v>192</v>
      </c>
      <c r="D3140" s="77">
        <v>5</v>
      </c>
      <c r="E3140" s="77">
        <v>100</v>
      </c>
      <c r="F3140" s="77">
        <v>90</v>
      </c>
    </row>
    <row r="3141" spans="1:6" ht="15.75">
      <c r="A3141" s="122" t="s">
        <v>212</v>
      </c>
      <c r="B3141" s="76" t="s">
        <v>191</v>
      </c>
      <c r="C3141" s="76" t="s">
        <v>192</v>
      </c>
      <c r="D3141" s="77">
        <v>1</v>
      </c>
      <c r="E3141" s="77">
        <v>100</v>
      </c>
      <c r="F3141" s="77">
        <v>50</v>
      </c>
    </row>
    <row r="3142" spans="1:6" ht="15.75">
      <c r="A3142" s="122" t="s">
        <v>212</v>
      </c>
      <c r="B3142" s="76" t="s">
        <v>191</v>
      </c>
      <c r="C3142" s="76" t="s">
        <v>192</v>
      </c>
      <c r="D3142" s="77">
        <v>2</v>
      </c>
      <c r="E3142" s="77">
        <v>100</v>
      </c>
      <c r="F3142" s="77">
        <v>35</v>
      </c>
    </row>
    <row r="3143" spans="1:6" ht="15.75">
      <c r="A3143" s="122" t="s">
        <v>212</v>
      </c>
      <c r="B3143" s="76" t="s">
        <v>191</v>
      </c>
      <c r="C3143" s="76" t="s">
        <v>192</v>
      </c>
      <c r="D3143" s="77">
        <v>3</v>
      </c>
      <c r="E3143" s="77">
        <v>160</v>
      </c>
      <c r="F3143" s="77">
        <v>45</v>
      </c>
    </row>
    <row r="3144" spans="1:6" ht="15.75">
      <c r="A3144" s="122" t="s">
        <v>212</v>
      </c>
      <c r="B3144" s="76" t="s">
        <v>191</v>
      </c>
      <c r="C3144" s="76" t="s">
        <v>192</v>
      </c>
      <c r="D3144" s="77">
        <v>4</v>
      </c>
      <c r="E3144" s="77">
        <v>250</v>
      </c>
      <c r="F3144" s="77">
        <v>50</v>
      </c>
    </row>
    <row r="3145" spans="1:6" ht="15.75">
      <c r="A3145" s="122" t="s">
        <v>212</v>
      </c>
      <c r="B3145" s="76" t="s">
        <v>191</v>
      </c>
      <c r="C3145" s="76" t="s">
        <v>192</v>
      </c>
      <c r="D3145" s="77">
        <v>14</v>
      </c>
      <c r="E3145" s="77">
        <v>250</v>
      </c>
      <c r="F3145" s="77">
        <v>185</v>
      </c>
    </row>
    <row r="3146" spans="1:6" ht="15.75">
      <c r="A3146" s="122" t="s">
        <v>212</v>
      </c>
      <c r="B3146" s="76" t="s">
        <v>191</v>
      </c>
      <c r="C3146" s="76" t="s">
        <v>192</v>
      </c>
      <c r="D3146" s="77">
        <v>16</v>
      </c>
      <c r="E3146" s="77">
        <v>100</v>
      </c>
      <c r="F3146" s="77">
        <v>25</v>
      </c>
    </row>
    <row r="3147" spans="1:6" ht="15.75">
      <c r="A3147" s="122" t="s">
        <v>212</v>
      </c>
      <c r="B3147" s="76" t="s">
        <v>191</v>
      </c>
      <c r="C3147" s="76" t="s">
        <v>192</v>
      </c>
      <c r="D3147" s="77">
        <v>17</v>
      </c>
      <c r="E3147" s="77">
        <v>100</v>
      </c>
      <c r="F3147" s="77">
        <v>90</v>
      </c>
    </row>
    <row r="3148" spans="1:6" ht="15.75">
      <c r="A3148" s="122" t="s">
        <v>212</v>
      </c>
      <c r="B3148" s="76" t="s">
        <v>191</v>
      </c>
      <c r="C3148" s="76" t="s">
        <v>192</v>
      </c>
      <c r="D3148" s="77">
        <v>18</v>
      </c>
      <c r="E3148" s="77">
        <v>160</v>
      </c>
      <c r="F3148" s="77">
        <v>50</v>
      </c>
    </row>
    <row r="3149" spans="1:6" ht="15.75">
      <c r="A3149" s="122" t="s">
        <v>213</v>
      </c>
      <c r="B3149" s="76" t="s">
        <v>191</v>
      </c>
      <c r="C3149" s="76" t="s">
        <v>192</v>
      </c>
      <c r="D3149" s="77">
        <v>7</v>
      </c>
      <c r="E3149" s="77">
        <v>100</v>
      </c>
      <c r="F3149" s="77">
        <v>60</v>
      </c>
    </row>
    <row r="3150" spans="1:6" ht="15.75">
      <c r="A3150" s="122" t="s">
        <v>214</v>
      </c>
      <c r="B3150" s="76" t="s">
        <v>191</v>
      </c>
      <c r="C3150" s="76" t="s">
        <v>192</v>
      </c>
      <c r="D3150" s="77">
        <v>10</v>
      </c>
      <c r="E3150" s="77">
        <v>63</v>
      </c>
      <c r="F3150" s="77">
        <v>15</v>
      </c>
    </row>
    <row r="3151" spans="1:6" ht="15.75">
      <c r="A3151" s="122" t="s">
        <v>215</v>
      </c>
      <c r="B3151" s="76" t="s">
        <v>191</v>
      </c>
      <c r="C3151" s="76" t="s">
        <v>192</v>
      </c>
      <c r="D3151" s="77">
        <v>14</v>
      </c>
      <c r="E3151" s="77">
        <v>160</v>
      </c>
      <c r="F3151" s="77">
        <v>125</v>
      </c>
    </row>
    <row r="3152" spans="1:6" ht="15.75">
      <c r="A3152" s="122" t="s">
        <v>216</v>
      </c>
      <c r="B3152" s="76" t="s">
        <v>191</v>
      </c>
      <c r="C3152" s="76" t="s">
        <v>192</v>
      </c>
      <c r="D3152" s="77">
        <v>15</v>
      </c>
      <c r="E3152" s="77">
        <v>160</v>
      </c>
      <c r="F3152" s="77">
        <v>160</v>
      </c>
    </row>
    <row r="3153" spans="1:6" ht="15.75">
      <c r="A3153" s="122" t="s">
        <v>216</v>
      </c>
      <c r="B3153" s="76" t="s">
        <v>191</v>
      </c>
      <c r="C3153" s="76" t="s">
        <v>192</v>
      </c>
      <c r="D3153" s="77">
        <v>16</v>
      </c>
      <c r="E3153" s="77">
        <v>40</v>
      </c>
      <c r="F3153" s="77">
        <v>30</v>
      </c>
    </row>
    <row r="3154" spans="1:6" ht="15.75">
      <c r="A3154" s="122" t="s">
        <v>217</v>
      </c>
      <c r="B3154" s="76" t="s">
        <v>191</v>
      </c>
      <c r="C3154" s="76" t="s">
        <v>192</v>
      </c>
      <c r="D3154" s="77">
        <v>12</v>
      </c>
      <c r="E3154" s="77">
        <v>100</v>
      </c>
      <c r="F3154" s="77">
        <v>90</v>
      </c>
    </row>
    <row r="3155" spans="1:6" ht="15.75">
      <c r="A3155" s="122" t="s">
        <v>218</v>
      </c>
      <c r="B3155" s="76" t="s">
        <v>191</v>
      </c>
      <c r="C3155" s="76" t="s">
        <v>192</v>
      </c>
      <c r="D3155" s="77">
        <v>21</v>
      </c>
      <c r="E3155" s="77">
        <v>160</v>
      </c>
      <c r="F3155" s="77">
        <v>145</v>
      </c>
    </row>
    <row r="3156" spans="1:6" ht="15.75">
      <c r="A3156" s="122" t="s">
        <v>219</v>
      </c>
      <c r="B3156" s="76" t="s">
        <v>191</v>
      </c>
      <c r="C3156" s="76" t="s">
        <v>192</v>
      </c>
      <c r="D3156" s="77">
        <v>8</v>
      </c>
      <c r="E3156" s="77">
        <v>250</v>
      </c>
      <c r="F3156" s="77">
        <v>210</v>
      </c>
    </row>
    <row r="3157" spans="1:6" ht="15.75">
      <c r="A3157" s="122" t="s">
        <v>219</v>
      </c>
      <c r="B3157" s="76" t="s">
        <v>191</v>
      </c>
      <c r="C3157" s="76" t="s">
        <v>192</v>
      </c>
      <c r="D3157" s="77">
        <v>9</v>
      </c>
      <c r="E3157" s="77">
        <v>160</v>
      </c>
      <c r="F3157" s="77">
        <v>100</v>
      </c>
    </row>
    <row r="3158" spans="1:6" ht="15.75">
      <c r="A3158" s="122" t="s">
        <v>219</v>
      </c>
      <c r="B3158" s="76" t="s">
        <v>191</v>
      </c>
      <c r="C3158" s="76" t="s">
        <v>192</v>
      </c>
      <c r="D3158" s="77">
        <v>25</v>
      </c>
      <c r="E3158" s="77">
        <v>100</v>
      </c>
      <c r="F3158" s="77">
        <v>100</v>
      </c>
    </row>
    <row r="3159" spans="1:6" ht="15.75">
      <c r="A3159" s="122" t="s">
        <v>219</v>
      </c>
      <c r="B3159" s="76" t="s">
        <v>191</v>
      </c>
      <c r="C3159" s="76" t="s">
        <v>192</v>
      </c>
      <c r="D3159" s="77">
        <v>24</v>
      </c>
      <c r="E3159" s="77">
        <v>100</v>
      </c>
      <c r="F3159" s="77">
        <v>100</v>
      </c>
    </row>
    <row r="3160" spans="1:6" ht="15.75">
      <c r="A3160" s="122" t="s">
        <v>219</v>
      </c>
      <c r="B3160" s="76" t="s">
        <v>191</v>
      </c>
      <c r="C3160" s="76" t="s">
        <v>192</v>
      </c>
      <c r="D3160" s="77">
        <v>26</v>
      </c>
      <c r="E3160" s="77">
        <v>160</v>
      </c>
      <c r="F3160" s="77">
        <v>135</v>
      </c>
    </row>
    <row r="3161" spans="1:6" ht="15.75">
      <c r="A3161" s="122" t="s">
        <v>219</v>
      </c>
      <c r="B3161" s="76" t="s">
        <v>191</v>
      </c>
      <c r="C3161" s="76" t="s">
        <v>192</v>
      </c>
      <c r="D3161" s="77">
        <v>34</v>
      </c>
      <c r="E3161" s="77">
        <v>160</v>
      </c>
      <c r="F3161" s="77">
        <v>90</v>
      </c>
    </row>
    <row r="3162" spans="1:6" ht="15.75">
      <c r="A3162" s="122" t="s">
        <v>219</v>
      </c>
      <c r="B3162" s="76" t="s">
        <v>191</v>
      </c>
      <c r="C3162" s="76" t="s">
        <v>192</v>
      </c>
      <c r="D3162" s="77">
        <v>3</v>
      </c>
      <c r="E3162" s="77">
        <v>160</v>
      </c>
      <c r="F3162" s="77">
        <v>110</v>
      </c>
    </row>
    <row r="3163" spans="1:6" ht="15.75">
      <c r="A3163" s="122" t="s">
        <v>219</v>
      </c>
      <c r="B3163" s="76" t="s">
        <v>191</v>
      </c>
      <c r="C3163" s="76" t="s">
        <v>192</v>
      </c>
      <c r="D3163" s="77">
        <v>30</v>
      </c>
      <c r="E3163" s="77">
        <v>160</v>
      </c>
      <c r="F3163" s="77">
        <v>95</v>
      </c>
    </row>
    <row r="3164" spans="1:6" ht="15.75">
      <c r="A3164" s="122" t="s">
        <v>219</v>
      </c>
      <c r="B3164" s="76" t="s">
        <v>191</v>
      </c>
      <c r="C3164" s="76" t="s">
        <v>192</v>
      </c>
      <c r="D3164" s="77">
        <v>11</v>
      </c>
      <c r="E3164" s="77">
        <v>63</v>
      </c>
      <c r="F3164" s="77">
        <v>30</v>
      </c>
    </row>
    <row r="3165" spans="1:6" ht="15.75">
      <c r="A3165" s="122" t="s">
        <v>219</v>
      </c>
      <c r="B3165" s="76" t="s">
        <v>191</v>
      </c>
      <c r="C3165" s="76" t="s">
        <v>192</v>
      </c>
      <c r="D3165" s="77">
        <v>14</v>
      </c>
      <c r="E3165" s="77">
        <v>160</v>
      </c>
      <c r="F3165" s="77">
        <v>105</v>
      </c>
    </row>
    <row r="3166" spans="1:6" ht="15.75">
      <c r="A3166" s="122" t="s">
        <v>219</v>
      </c>
      <c r="B3166" s="76" t="s">
        <v>191</v>
      </c>
      <c r="C3166" s="76" t="s">
        <v>192</v>
      </c>
      <c r="D3166" s="77">
        <v>12</v>
      </c>
      <c r="E3166" s="77">
        <v>250</v>
      </c>
      <c r="F3166" s="77">
        <v>100</v>
      </c>
    </row>
    <row r="3167" spans="1:6" ht="15.75">
      <c r="A3167" s="122" t="s">
        <v>219</v>
      </c>
      <c r="B3167" s="76" t="s">
        <v>191</v>
      </c>
      <c r="C3167" s="76" t="s">
        <v>192</v>
      </c>
      <c r="D3167" s="77">
        <v>13</v>
      </c>
      <c r="E3167" s="77">
        <v>250</v>
      </c>
      <c r="F3167" s="77">
        <v>155</v>
      </c>
    </row>
    <row r="3168" spans="1:6" ht="15.75">
      <c r="A3168" s="122" t="s">
        <v>219</v>
      </c>
      <c r="B3168" s="76" t="s">
        <v>191</v>
      </c>
      <c r="C3168" s="76" t="s">
        <v>192</v>
      </c>
      <c r="D3168" s="77">
        <v>21</v>
      </c>
      <c r="E3168" s="77">
        <v>250</v>
      </c>
      <c r="F3168" s="77">
        <v>165</v>
      </c>
    </row>
    <row r="3169" spans="1:6" ht="15.75">
      <c r="A3169" s="122" t="s">
        <v>219</v>
      </c>
      <c r="B3169" s="76" t="s">
        <v>191</v>
      </c>
      <c r="C3169" s="76" t="s">
        <v>192</v>
      </c>
      <c r="D3169" s="77">
        <v>16</v>
      </c>
      <c r="E3169" s="77">
        <v>100</v>
      </c>
      <c r="F3169" s="77">
        <v>100</v>
      </c>
    </row>
    <row r="3170" spans="1:6" ht="15.75">
      <c r="A3170" s="122" t="s">
        <v>219</v>
      </c>
      <c r="B3170" s="76" t="s">
        <v>191</v>
      </c>
      <c r="C3170" s="76" t="s">
        <v>192</v>
      </c>
      <c r="D3170" s="77">
        <v>39</v>
      </c>
      <c r="E3170" s="77">
        <v>160</v>
      </c>
      <c r="F3170" s="77">
        <v>160</v>
      </c>
    </row>
    <row r="3171" spans="1:6" ht="15.75">
      <c r="A3171" s="122" t="s">
        <v>219</v>
      </c>
      <c r="B3171" s="76" t="s">
        <v>191</v>
      </c>
      <c r="C3171" s="76" t="s">
        <v>192</v>
      </c>
      <c r="D3171" s="77">
        <v>40</v>
      </c>
      <c r="E3171" s="77">
        <v>250</v>
      </c>
      <c r="F3171" s="77">
        <v>205</v>
      </c>
    </row>
    <row r="3172" spans="1:6" ht="15.75">
      <c r="A3172" s="122" t="s">
        <v>219</v>
      </c>
      <c r="B3172" s="76" t="s">
        <v>191</v>
      </c>
      <c r="C3172" s="76" t="s">
        <v>192</v>
      </c>
      <c r="D3172" s="77">
        <v>10</v>
      </c>
      <c r="E3172" s="77">
        <v>400</v>
      </c>
      <c r="F3172" s="77">
        <v>350</v>
      </c>
    </row>
    <row r="3173" spans="1:6" ht="15.75">
      <c r="A3173" s="122" t="s">
        <v>220</v>
      </c>
      <c r="B3173" s="76" t="s">
        <v>191</v>
      </c>
      <c r="C3173" s="76" t="s">
        <v>192</v>
      </c>
      <c r="D3173" s="77">
        <v>21</v>
      </c>
      <c r="E3173" s="77">
        <v>63</v>
      </c>
      <c r="F3173" s="77">
        <v>45</v>
      </c>
    </row>
    <row r="3174" spans="1:6" ht="15.75">
      <c r="A3174" s="122" t="s">
        <v>221</v>
      </c>
      <c r="B3174" s="76" t="s">
        <v>191</v>
      </c>
      <c r="C3174" s="76" t="s">
        <v>192</v>
      </c>
      <c r="D3174" s="77">
        <v>31</v>
      </c>
      <c r="E3174" s="77">
        <v>100</v>
      </c>
      <c r="F3174" s="77">
        <v>25</v>
      </c>
    </row>
    <row r="3175" spans="1:6" ht="15.75">
      <c r="A3175" s="122" t="s">
        <v>220</v>
      </c>
      <c r="B3175" s="76" t="s">
        <v>191</v>
      </c>
      <c r="C3175" s="76" t="s">
        <v>192</v>
      </c>
      <c r="D3175" s="77">
        <v>54</v>
      </c>
      <c r="E3175" s="77">
        <v>100</v>
      </c>
      <c r="F3175" s="77">
        <v>75</v>
      </c>
    </row>
    <row r="3176" spans="1:6" ht="15.75">
      <c r="A3176" s="122" t="s">
        <v>220</v>
      </c>
      <c r="B3176" s="76" t="s">
        <v>191</v>
      </c>
      <c r="C3176" s="76" t="s">
        <v>192</v>
      </c>
      <c r="D3176" s="77">
        <v>8</v>
      </c>
      <c r="E3176" s="77">
        <v>160</v>
      </c>
      <c r="F3176" s="77">
        <v>125</v>
      </c>
    </row>
    <row r="3177" spans="1:6" ht="15.75">
      <c r="A3177" s="122" t="s">
        <v>221</v>
      </c>
      <c r="B3177" s="76" t="s">
        <v>191</v>
      </c>
      <c r="C3177" s="76" t="s">
        <v>192</v>
      </c>
      <c r="D3177" s="77">
        <v>10</v>
      </c>
      <c r="E3177" s="77">
        <v>63</v>
      </c>
      <c r="F3177" s="77">
        <v>55</v>
      </c>
    </row>
    <row r="3178" spans="1:6" ht="15.75">
      <c r="A3178" s="122" t="s">
        <v>222</v>
      </c>
      <c r="B3178" s="76" t="s">
        <v>191</v>
      </c>
      <c r="C3178" s="76" t="s">
        <v>192</v>
      </c>
      <c r="D3178" s="77">
        <v>35</v>
      </c>
      <c r="E3178" s="77">
        <v>250</v>
      </c>
      <c r="F3178" s="77">
        <v>200</v>
      </c>
    </row>
    <row r="3179" spans="1:6" ht="15.75">
      <c r="A3179" s="122" t="s">
        <v>222</v>
      </c>
      <c r="B3179" s="76" t="s">
        <v>191</v>
      </c>
      <c r="C3179" s="76" t="s">
        <v>192</v>
      </c>
      <c r="D3179" s="77">
        <v>12</v>
      </c>
      <c r="E3179" s="77">
        <v>160</v>
      </c>
      <c r="F3179" s="77">
        <v>125</v>
      </c>
    </row>
    <row r="3180" spans="1:6" ht="15.75">
      <c r="A3180" s="122" t="s">
        <v>222</v>
      </c>
      <c r="B3180" s="76" t="s">
        <v>191</v>
      </c>
      <c r="C3180" s="76" t="s">
        <v>192</v>
      </c>
      <c r="D3180" s="77">
        <v>25</v>
      </c>
      <c r="E3180" s="77">
        <v>250</v>
      </c>
      <c r="F3180" s="77">
        <v>225</v>
      </c>
    </row>
    <row r="3181" spans="1:6" ht="15.75">
      <c r="A3181" s="122" t="s">
        <v>222</v>
      </c>
      <c r="B3181" s="76" t="s">
        <v>191</v>
      </c>
      <c r="C3181" s="76" t="s">
        <v>192</v>
      </c>
      <c r="D3181" s="77">
        <v>56</v>
      </c>
      <c r="E3181" s="77">
        <v>100</v>
      </c>
      <c r="F3181" s="77">
        <v>90</v>
      </c>
    </row>
    <row r="3182" spans="1:6" ht="15.75">
      <c r="A3182" s="122" t="s">
        <v>222</v>
      </c>
      <c r="B3182" s="76" t="s">
        <v>191</v>
      </c>
      <c r="C3182" s="76" t="s">
        <v>192</v>
      </c>
      <c r="D3182" s="77">
        <v>24</v>
      </c>
      <c r="E3182" s="77">
        <v>100</v>
      </c>
      <c r="F3182" s="77">
        <v>90</v>
      </c>
    </row>
    <row r="3183" spans="1:6" ht="15.75">
      <c r="A3183" s="122" t="s">
        <v>222</v>
      </c>
      <c r="B3183" s="76" t="s">
        <v>191</v>
      </c>
      <c r="C3183" s="76" t="s">
        <v>192</v>
      </c>
      <c r="D3183" s="77">
        <v>32</v>
      </c>
      <c r="E3183" s="77">
        <v>63</v>
      </c>
      <c r="F3183" s="77">
        <v>50</v>
      </c>
    </row>
    <row r="3184" spans="1:6" ht="15.75">
      <c r="A3184" s="122" t="s">
        <v>222</v>
      </c>
      <c r="B3184" s="76" t="s">
        <v>191</v>
      </c>
      <c r="C3184" s="76" t="s">
        <v>192</v>
      </c>
      <c r="D3184" s="77">
        <v>11</v>
      </c>
      <c r="E3184" s="77">
        <v>160</v>
      </c>
      <c r="F3184" s="77">
        <v>95</v>
      </c>
    </row>
    <row r="3185" spans="1:6" ht="15.75">
      <c r="A3185" s="122" t="s">
        <v>223</v>
      </c>
      <c r="B3185" s="76" t="s">
        <v>191</v>
      </c>
      <c r="C3185" s="76" t="s">
        <v>192</v>
      </c>
      <c r="D3185" s="77">
        <v>18</v>
      </c>
      <c r="E3185" s="77">
        <v>100</v>
      </c>
      <c r="F3185" s="77">
        <v>70</v>
      </c>
    </row>
    <row r="3186" spans="1:6" ht="15.75">
      <c r="A3186" s="122" t="s">
        <v>224</v>
      </c>
      <c r="B3186" s="76" t="s">
        <v>191</v>
      </c>
      <c r="C3186" s="76" t="s">
        <v>192</v>
      </c>
      <c r="D3186" s="77">
        <v>23</v>
      </c>
      <c r="E3186" s="77">
        <v>63</v>
      </c>
      <c r="F3186" s="77">
        <v>45</v>
      </c>
    </row>
    <row r="3187" spans="1:6" ht="15.75">
      <c r="A3187" s="122" t="s">
        <v>225</v>
      </c>
      <c r="B3187" s="76" t="s">
        <v>191</v>
      </c>
      <c r="C3187" s="76" t="s">
        <v>192</v>
      </c>
      <c r="D3187" s="77">
        <v>17</v>
      </c>
      <c r="E3187" s="77">
        <v>100</v>
      </c>
      <c r="F3187" s="77">
        <v>50</v>
      </c>
    </row>
    <row r="3188" spans="1:6" ht="15.75">
      <c r="A3188" s="122" t="s">
        <v>226</v>
      </c>
      <c r="B3188" s="76" t="s">
        <v>191</v>
      </c>
      <c r="C3188" s="76" t="s">
        <v>192</v>
      </c>
      <c r="D3188" s="77">
        <v>18</v>
      </c>
      <c r="E3188" s="77">
        <v>160</v>
      </c>
      <c r="F3188" s="77">
        <v>135</v>
      </c>
    </row>
    <row r="3189" spans="1:6" ht="15.75">
      <c r="A3189" s="122" t="s">
        <v>227</v>
      </c>
      <c r="B3189" s="76" t="s">
        <v>191</v>
      </c>
      <c r="C3189" s="76" t="s">
        <v>192</v>
      </c>
      <c r="D3189" s="77">
        <v>9</v>
      </c>
      <c r="E3189" s="77">
        <v>250</v>
      </c>
      <c r="F3189" s="77">
        <v>235</v>
      </c>
    </row>
    <row r="3190" spans="1:6" ht="15.75">
      <c r="A3190" s="122" t="s">
        <v>227</v>
      </c>
      <c r="B3190" s="76" t="s">
        <v>191</v>
      </c>
      <c r="C3190" s="76" t="s">
        <v>192</v>
      </c>
      <c r="D3190" s="77">
        <v>13</v>
      </c>
      <c r="E3190" s="77">
        <v>100</v>
      </c>
      <c r="F3190" s="77">
        <v>65</v>
      </c>
    </row>
    <row r="3191" spans="1:6" ht="15.75">
      <c r="A3191" s="122" t="s">
        <v>227</v>
      </c>
      <c r="B3191" s="76" t="s">
        <v>191</v>
      </c>
      <c r="C3191" s="76" t="s">
        <v>192</v>
      </c>
      <c r="D3191" s="77">
        <v>12</v>
      </c>
      <c r="E3191" s="77">
        <v>160</v>
      </c>
      <c r="F3191" s="77">
        <v>105</v>
      </c>
    </row>
    <row r="3192" spans="1:6" ht="15.75">
      <c r="A3192" s="122" t="s">
        <v>227</v>
      </c>
      <c r="B3192" s="76" t="s">
        <v>191</v>
      </c>
      <c r="C3192" s="76" t="s">
        <v>192</v>
      </c>
      <c r="D3192" s="77">
        <v>15</v>
      </c>
      <c r="E3192" s="77">
        <v>100</v>
      </c>
      <c r="F3192" s="77">
        <v>55</v>
      </c>
    </row>
    <row r="3193" spans="1:6" ht="15.75">
      <c r="A3193" s="122" t="s">
        <v>227</v>
      </c>
      <c r="B3193" s="76" t="s">
        <v>191</v>
      </c>
      <c r="C3193" s="76" t="s">
        <v>192</v>
      </c>
      <c r="D3193" s="77">
        <v>2</v>
      </c>
      <c r="E3193" s="77">
        <v>160</v>
      </c>
      <c r="F3193" s="77">
        <v>120</v>
      </c>
    </row>
    <row r="3194" spans="1:6" ht="15.75">
      <c r="A3194" s="122" t="s">
        <v>227</v>
      </c>
      <c r="B3194" s="76" t="s">
        <v>191</v>
      </c>
      <c r="C3194" s="76" t="s">
        <v>192</v>
      </c>
      <c r="D3194" s="77">
        <v>3</v>
      </c>
      <c r="E3194" s="77">
        <v>100</v>
      </c>
      <c r="F3194" s="77">
        <v>85</v>
      </c>
    </row>
    <row r="3195" spans="1:6" ht="15.75">
      <c r="A3195" s="122" t="s">
        <v>228</v>
      </c>
      <c r="B3195" s="76" t="s">
        <v>191</v>
      </c>
      <c r="C3195" s="76" t="s">
        <v>192</v>
      </c>
      <c r="D3195" s="77">
        <v>2</v>
      </c>
      <c r="E3195" s="77">
        <v>100</v>
      </c>
      <c r="F3195" s="77">
        <v>75</v>
      </c>
    </row>
    <row r="3196" spans="1:6" ht="15.75">
      <c r="A3196" s="122" t="s">
        <v>229</v>
      </c>
      <c r="B3196" s="76" t="s">
        <v>191</v>
      </c>
      <c r="C3196" s="76" t="s">
        <v>192</v>
      </c>
      <c r="D3196" s="77">
        <v>3</v>
      </c>
      <c r="E3196" s="77">
        <v>100</v>
      </c>
      <c r="F3196" s="77">
        <v>60</v>
      </c>
    </row>
    <row r="3197" spans="1:6" ht="15.75">
      <c r="A3197" s="122" t="s">
        <v>230</v>
      </c>
      <c r="B3197" s="76" t="s">
        <v>191</v>
      </c>
      <c r="C3197" s="76" t="s">
        <v>192</v>
      </c>
      <c r="D3197" s="77">
        <v>4</v>
      </c>
      <c r="E3197" s="77">
        <v>100</v>
      </c>
      <c r="F3197" s="77">
        <v>90</v>
      </c>
    </row>
    <row r="3198" spans="1:6" ht="15.75">
      <c r="A3198" s="122" t="s">
        <v>231</v>
      </c>
      <c r="B3198" s="76" t="s">
        <v>191</v>
      </c>
      <c r="C3198" s="76" t="s">
        <v>192</v>
      </c>
      <c r="D3198" s="77">
        <v>24</v>
      </c>
      <c r="E3198" s="77">
        <v>100</v>
      </c>
      <c r="F3198" s="77">
        <v>85</v>
      </c>
    </row>
    <row r="3199" spans="1:6" ht="15.75">
      <c r="A3199" s="122" t="s">
        <v>231</v>
      </c>
      <c r="B3199" s="76" t="s">
        <v>191</v>
      </c>
      <c r="C3199" s="76" t="s">
        <v>192</v>
      </c>
      <c r="D3199" s="77">
        <v>31</v>
      </c>
      <c r="E3199" s="77">
        <v>250</v>
      </c>
      <c r="F3199" s="77">
        <v>200</v>
      </c>
    </row>
    <row r="3200" spans="1:6" ht="15.75">
      <c r="A3200" s="122" t="s">
        <v>231</v>
      </c>
      <c r="B3200" s="76" t="s">
        <v>191</v>
      </c>
      <c r="C3200" s="76" t="s">
        <v>192</v>
      </c>
      <c r="D3200" s="77">
        <v>5</v>
      </c>
      <c r="E3200" s="77">
        <v>63</v>
      </c>
      <c r="F3200" s="77">
        <v>25</v>
      </c>
    </row>
    <row r="3201" spans="1:6" ht="15.75">
      <c r="A3201" s="122" t="s">
        <v>231</v>
      </c>
      <c r="B3201" s="76" t="s">
        <v>191</v>
      </c>
      <c r="C3201" s="76" t="s">
        <v>192</v>
      </c>
      <c r="D3201" s="77">
        <v>1</v>
      </c>
      <c r="E3201" s="77">
        <v>63</v>
      </c>
      <c r="F3201" s="77">
        <v>30</v>
      </c>
    </row>
    <row r="3202" spans="1:6" ht="15.75">
      <c r="A3202" s="122" t="s">
        <v>231</v>
      </c>
      <c r="B3202" s="76" t="s">
        <v>191</v>
      </c>
      <c r="C3202" s="76" t="s">
        <v>192</v>
      </c>
      <c r="D3202" s="77">
        <v>33</v>
      </c>
      <c r="E3202" s="77">
        <v>100</v>
      </c>
      <c r="F3202" s="77">
        <v>85</v>
      </c>
    </row>
    <row r="3203" spans="1:6" ht="15.75">
      <c r="A3203" s="122" t="s">
        <v>231</v>
      </c>
      <c r="B3203" s="76" t="s">
        <v>191</v>
      </c>
      <c r="C3203" s="76" t="s">
        <v>192</v>
      </c>
      <c r="D3203" s="77">
        <v>10</v>
      </c>
      <c r="E3203" s="77">
        <v>250</v>
      </c>
      <c r="F3203" s="77">
        <v>205</v>
      </c>
    </row>
    <row r="3204" spans="1:6" ht="15.75">
      <c r="A3204" s="122" t="s">
        <v>231</v>
      </c>
      <c r="B3204" s="76" t="s">
        <v>191</v>
      </c>
      <c r="C3204" s="76" t="s">
        <v>192</v>
      </c>
      <c r="D3204" s="77">
        <v>11</v>
      </c>
      <c r="E3204" s="77">
        <v>100</v>
      </c>
      <c r="F3204" s="77">
        <v>85</v>
      </c>
    </row>
    <row r="3205" spans="1:6" ht="15.75">
      <c r="A3205" s="122" t="s">
        <v>231</v>
      </c>
      <c r="B3205" s="76" t="s">
        <v>191</v>
      </c>
      <c r="C3205" s="76" t="s">
        <v>192</v>
      </c>
      <c r="D3205" s="77">
        <v>13</v>
      </c>
      <c r="E3205" s="77">
        <v>250</v>
      </c>
      <c r="F3205" s="77">
        <v>235</v>
      </c>
    </row>
    <row r="3206" spans="1:6" ht="15.75">
      <c r="A3206" s="122" t="s">
        <v>231</v>
      </c>
      <c r="B3206" s="76" t="s">
        <v>191</v>
      </c>
      <c r="C3206" s="76" t="s">
        <v>192</v>
      </c>
      <c r="D3206" s="77">
        <v>15</v>
      </c>
      <c r="E3206" s="77">
        <v>100</v>
      </c>
      <c r="F3206" s="77">
        <v>85</v>
      </c>
    </row>
    <row r="3207" spans="1:6" ht="15.75">
      <c r="A3207" s="122" t="s">
        <v>231</v>
      </c>
      <c r="B3207" s="76" t="s">
        <v>191</v>
      </c>
      <c r="C3207" s="76" t="s">
        <v>192</v>
      </c>
      <c r="D3207" s="77">
        <v>16</v>
      </c>
      <c r="E3207" s="77">
        <v>160</v>
      </c>
      <c r="F3207" s="77">
        <v>100</v>
      </c>
    </row>
    <row r="3208" spans="1:6" ht="15.75">
      <c r="A3208" s="122" t="s">
        <v>231</v>
      </c>
      <c r="B3208" s="76" t="s">
        <v>191</v>
      </c>
      <c r="C3208" s="76" t="s">
        <v>192</v>
      </c>
      <c r="D3208" s="77">
        <v>25</v>
      </c>
      <c r="E3208" s="77">
        <v>100</v>
      </c>
      <c r="F3208" s="77">
        <v>35</v>
      </c>
    </row>
    <row r="3209" spans="1:6" ht="15.75">
      <c r="A3209" s="122" t="s">
        <v>231</v>
      </c>
      <c r="B3209" s="76" t="s">
        <v>191</v>
      </c>
      <c r="C3209" s="76" t="s">
        <v>192</v>
      </c>
      <c r="D3209" s="77">
        <v>36</v>
      </c>
      <c r="E3209" s="77">
        <v>250</v>
      </c>
      <c r="F3209" s="77">
        <v>210</v>
      </c>
    </row>
    <row r="3210" spans="1:6" ht="15.75">
      <c r="A3210" s="122" t="s">
        <v>231</v>
      </c>
      <c r="B3210" s="76" t="s">
        <v>191</v>
      </c>
      <c r="C3210" s="76" t="s">
        <v>192</v>
      </c>
      <c r="D3210" s="77">
        <v>17</v>
      </c>
      <c r="E3210" s="77">
        <v>100</v>
      </c>
      <c r="F3210" s="77">
        <v>85</v>
      </c>
    </row>
    <row r="3211" spans="1:6" ht="15.75">
      <c r="A3211" s="122" t="s">
        <v>232</v>
      </c>
      <c r="B3211" s="76" t="s">
        <v>191</v>
      </c>
      <c r="C3211" s="76" t="s">
        <v>192</v>
      </c>
      <c r="D3211" s="77">
        <v>8</v>
      </c>
      <c r="E3211" s="77">
        <v>100</v>
      </c>
      <c r="F3211" s="77">
        <v>90</v>
      </c>
    </row>
    <row r="3212" spans="1:6" ht="15.75">
      <c r="A3212" s="122" t="s">
        <v>233</v>
      </c>
      <c r="B3212" s="76" t="s">
        <v>191</v>
      </c>
      <c r="C3212" s="76" t="s">
        <v>192</v>
      </c>
      <c r="D3212" s="77">
        <v>29</v>
      </c>
      <c r="E3212" s="77">
        <v>100</v>
      </c>
      <c r="F3212" s="77">
        <v>90</v>
      </c>
    </row>
    <row r="3213" spans="1:6" ht="15.75">
      <c r="A3213" s="122" t="s">
        <v>234</v>
      </c>
      <c r="B3213" s="76" t="s">
        <v>191</v>
      </c>
      <c r="C3213" s="76" t="s">
        <v>192</v>
      </c>
      <c r="D3213" s="77">
        <v>30</v>
      </c>
      <c r="E3213" s="77">
        <v>100</v>
      </c>
      <c r="F3213" s="77">
        <v>85</v>
      </c>
    </row>
    <row r="3214" spans="1:6" ht="15.75">
      <c r="A3214" s="122" t="s">
        <v>235</v>
      </c>
      <c r="B3214" s="76" t="s">
        <v>191</v>
      </c>
      <c r="C3214" s="76" t="s">
        <v>192</v>
      </c>
      <c r="D3214" s="77">
        <v>6</v>
      </c>
      <c r="E3214" s="77">
        <v>100</v>
      </c>
      <c r="F3214" s="77">
        <v>90</v>
      </c>
    </row>
    <row r="3215" spans="1:6" ht="15.75">
      <c r="A3215" s="122" t="s">
        <v>236</v>
      </c>
      <c r="B3215" s="76" t="s">
        <v>191</v>
      </c>
      <c r="C3215" s="76" t="s">
        <v>192</v>
      </c>
      <c r="D3215" s="77">
        <v>28</v>
      </c>
      <c r="E3215" s="77">
        <v>160</v>
      </c>
      <c r="F3215" s="77">
        <v>150</v>
      </c>
    </row>
    <row r="3216" spans="1:6" ht="15.75">
      <c r="A3216" s="122" t="s">
        <v>237</v>
      </c>
      <c r="B3216" s="76" t="s">
        <v>191</v>
      </c>
      <c r="C3216" s="76" t="s">
        <v>192</v>
      </c>
      <c r="D3216" s="77">
        <v>10</v>
      </c>
      <c r="E3216" s="77">
        <v>100</v>
      </c>
      <c r="F3216" s="77">
        <v>90</v>
      </c>
    </row>
    <row r="3217" spans="1:6" ht="15.75">
      <c r="A3217" s="122" t="s">
        <v>237</v>
      </c>
      <c r="B3217" s="76" t="s">
        <v>191</v>
      </c>
      <c r="C3217" s="76" t="s">
        <v>192</v>
      </c>
      <c r="D3217" s="77">
        <v>12</v>
      </c>
      <c r="E3217" s="77">
        <v>100</v>
      </c>
      <c r="F3217" s="77">
        <v>95</v>
      </c>
    </row>
    <row r="3218" spans="1:6" ht="15.75">
      <c r="A3218" s="122" t="s">
        <v>238</v>
      </c>
      <c r="B3218" s="76" t="s">
        <v>191</v>
      </c>
      <c r="C3218" s="76" t="s">
        <v>192</v>
      </c>
      <c r="D3218" s="77">
        <v>17</v>
      </c>
      <c r="E3218" s="77">
        <v>250</v>
      </c>
      <c r="F3218" s="77">
        <v>210</v>
      </c>
    </row>
    <row r="3219" spans="1:6" ht="15.75">
      <c r="A3219" s="122" t="s">
        <v>239</v>
      </c>
      <c r="B3219" s="76" t="s">
        <v>191</v>
      </c>
      <c r="C3219" s="76" t="s">
        <v>192</v>
      </c>
      <c r="D3219" s="77">
        <v>1</v>
      </c>
      <c r="E3219" s="77">
        <v>100</v>
      </c>
      <c r="F3219" s="77">
        <v>95</v>
      </c>
    </row>
    <row r="3220" spans="1:6" ht="15.75">
      <c r="A3220" s="122" t="s">
        <v>240</v>
      </c>
      <c r="B3220" s="76" t="s">
        <v>191</v>
      </c>
      <c r="C3220" s="76" t="s">
        <v>192</v>
      </c>
      <c r="D3220" s="77">
        <v>16</v>
      </c>
      <c r="E3220" s="77">
        <v>100</v>
      </c>
      <c r="F3220" s="77">
        <v>90</v>
      </c>
    </row>
    <row r="3221" spans="1:6" ht="15.75">
      <c r="A3221" s="122" t="s">
        <v>241</v>
      </c>
      <c r="B3221" s="76" t="s">
        <v>191</v>
      </c>
      <c r="C3221" s="76" t="s">
        <v>192</v>
      </c>
      <c r="D3221" s="77">
        <v>17</v>
      </c>
      <c r="E3221" s="77">
        <v>160</v>
      </c>
      <c r="F3221" s="77">
        <v>140</v>
      </c>
    </row>
    <row r="3222" spans="1:6" ht="15.75">
      <c r="A3222" s="122" t="s">
        <v>241</v>
      </c>
      <c r="B3222" s="76" t="s">
        <v>191</v>
      </c>
      <c r="C3222" s="76" t="s">
        <v>192</v>
      </c>
      <c r="D3222" s="77">
        <v>52</v>
      </c>
      <c r="E3222" s="77">
        <v>63</v>
      </c>
      <c r="F3222" s="77">
        <v>40</v>
      </c>
    </row>
    <row r="3223" spans="1:6" ht="15.75">
      <c r="A3223" s="122" t="s">
        <v>240</v>
      </c>
      <c r="B3223" s="76" t="s">
        <v>191</v>
      </c>
      <c r="C3223" s="76" t="s">
        <v>192</v>
      </c>
      <c r="D3223" s="77">
        <v>51</v>
      </c>
      <c r="E3223" s="77">
        <v>40</v>
      </c>
      <c r="F3223" s="77">
        <v>15</v>
      </c>
    </row>
    <row r="3224" spans="1:6" ht="15.75">
      <c r="A3224" s="122" t="s">
        <v>242</v>
      </c>
      <c r="B3224" s="76" t="s">
        <v>191</v>
      </c>
      <c r="C3224" s="76" t="s">
        <v>192</v>
      </c>
      <c r="D3224" s="77">
        <v>11</v>
      </c>
      <c r="E3224" s="77">
        <v>250</v>
      </c>
      <c r="F3224" s="77">
        <v>250</v>
      </c>
    </row>
    <row r="3225" spans="1:6" ht="15.75">
      <c r="A3225" s="122" t="s">
        <v>243</v>
      </c>
      <c r="B3225" s="76" t="s">
        <v>191</v>
      </c>
      <c r="C3225" s="76" t="s">
        <v>192</v>
      </c>
      <c r="D3225" s="77" t="s">
        <v>244</v>
      </c>
      <c r="E3225" s="77">
        <v>250</v>
      </c>
      <c r="F3225" s="77">
        <v>240</v>
      </c>
    </row>
    <row r="3226" spans="1:6" ht="15.75">
      <c r="A3226" s="122" t="s">
        <v>245</v>
      </c>
      <c r="B3226" s="76" t="s">
        <v>191</v>
      </c>
      <c r="C3226" s="76" t="s">
        <v>192</v>
      </c>
      <c r="D3226" s="77">
        <v>12</v>
      </c>
      <c r="E3226" s="77">
        <v>100</v>
      </c>
      <c r="F3226" s="77">
        <v>85</v>
      </c>
    </row>
    <row r="3227" spans="1:6" ht="15.75">
      <c r="A3227" s="122" t="s">
        <v>242</v>
      </c>
      <c r="B3227" s="76" t="s">
        <v>191</v>
      </c>
      <c r="C3227" s="76" t="s">
        <v>192</v>
      </c>
      <c r="D3227" s="77">
        <v>10</v>
      </c>
      <c r="E3227" s="77">
        <v>100</v>
      </c>
      <c r="F3227" s="77">
        <v>90</v>
      </c>
    </row>
    <row r="3228" spans="1:6" ht="15.75">
      <c r="A3228" s="122" t="s">
        <v>242</v>
      </c>
      <c r="B3228" s="76" t="s">
        <v>191</v>
      </c>
      <c r="C3228" s="76" t="s">
        <v>192</v>
      </c>
      <c r="D3228" s="77">
        <v>13</v>
      </c>
      <c r="E3228" s="77">
        <v>250</v>
      </c>
      <c r="F3228" s="77">
        <v>235</v>
      </c>
    </row>
    <row r="3229" spans="1:6" ht="15.75">
      <c r="A3229" s="122" t="s">
        <v>242</v>
      </c>
      <c r="B3229" s="76" t="s">
        <v>191</v>
      </c>
      <c r="C3229" s="76" t="s">
        <v>192</v>
      </c>
      <c r="D3229" s="77">
        <v>4</v>
      </c>
      <c r="E3229" s="77">
        <v>160</v>
      </c>
      <c r="F3229" s="77">
        <v>150</v>
      </c>
    </row>
    <row r="3230" spans="1:6" ht="15.75">
      <c r="A3230" s="122" t="s">
        <v>242</v>
      </c>
      <c r="B3230" s="76" t="s">
        <v>191</v>
      </c>
      <c r="C3230" s="76" t="s">
        <v>192</v>
      </c>
      <c r="D3230" s="77">
        <v>53</v>
      </c>
      <c r="E3230" s="77">
        <v>100</v>
      </c>
      <c r="F3230" s="77">
        <v>50</v>
      </c>
    </row>
    <row r="3231" spans="1:6" ht="15.75">
      <c r="A3231" s="122" t="s">
        <v>242</v>
      </c>
      <c r="B3231" s="76" t="s">
        <v>191</v>
      </c>
      <c r="C3231" s="76" t="s">
        <v>192</v>
      </c>
      <c r="D3231" s="77">
        <v>8</v>
      </c>
      <c r="E3231" s="77">
        <v>160</v>
      </c>
      <c r="F3231" s="77">
        <v>110</v>
      </c>
    </row>
    <row r="3232" spans="1:6" ht="15.75">
      <c r="A3232" s="122" t="s">
        <v>242</v>
      </c>
      <c r="B3232" s="76" t="s">
        <v>191</v>
      </c>
      <c r="C3232" s="76" t="s">
        <v>192</v>
      </c>
      <c r="D3232" s="77">
        <v>9</v>
      </c>
      <c r="E3232" s="77">
        <v>160</v>
      </c>
      <c r="F3232" s="77">
        <v>110</v>
      </c>
    </row>
    <row r="3233" spans="1:6" ht="15.75">
      <c r="A3233" s="122" t="s">
        <v>242</v>
      </c>
      <c r="B3233" s="76" t="s">
        <v>191</v>
      </c>
      <c r="C3233" s="76" t="s">
        <v>192</v>
      </c>
      <c r="D3233" s="77">
        <v>27</v>
      </c>
      <c r="E3233" s="77">
        <v>100</v>
      </c>
      <c r="F3233" s="77">
        <v>65</v>
      </c>
    </row>
    <row r="3234" spans="1:6" ht="15.75">
      <c r="A3234" s="122" t="s">
        <v>242</v>
      </c>
      <c r="B3234" s="76" t="s">
        <v>191</v>
      </c>
      <c r="C3234" s="76" t="s">
        <v>192</v>
      </c>
      <c r="D3234" s="77">
        <v>20</v>
      </c>
      <c r="E3234" s="77">
        <v>160</v>
      </c>
      <c r="F3234" s="77">
        <v>135</v>
      </c>
    </row>
    <row r="3235" spans="1:6" ht="15.75">
      <c r="A3235" s="122" t="s">
        <v>242</v>
      </c>
      <c r="B3235" s="76" t="s">
        <v>191</v>
      </c>
      <c r="C3235" s="76" t="s">
        <v>192</v>
      </c>
      <c r="D3235" s="77">
        <v>22</v>
      </c>
      <c r="E3235" s="77">
        <v>160</v>
      </c>
      <c r="F3235" s="77">
        <v>125</v>
      </c>
    </row>
    <row r="3236" spans="1:6" ht="15.75">
      <c r="A3236" s="122" t="s">
        <v>242</v>
      </c>
      <c r="B3236" s="76" t="s">
        <v>191</v>
      </c>
      <c r="C3236" s="76" t="s">
        <v>192</v>
      </c>
      <c r="D3236" s="77">
        <v>23</v>
      </c>
      <c r="E3236" s="77">
        <v>100</v>
      </c>
      <c r="F3236" s="77">
        <v>80</v>
      </c>
    </row>
    <row r="3237" spans="1:6" ht="15.75">
      <c r="A3237" s="122" t="s">
        <v>242</v>
      </c>
      <c r="B3237" s="76" t="s">
        <v>191</v>
      </c>
      <c r="C3237" s="76" t="s">
        <v>192</v>
      </c>
      <c r="D3237" s="77">
        <v>24</v>
      </c>
      <c r="E3237" s="77">
        <v>63</v>
      </c>
      <c r="F3237" s="77">
        <v>35</v>
      </c>
    </row>
    <row r="3238" spans="1:6" ht="15.75">
      <c r="A3238" s="122" t="s">
        <v>242</v>
      </c>
      <c r="B3238" s="76" t="s">
        <v>191</v>
      </c>
      <c r="C3238" s="76" t="s">
        <v>192</v>
      </c>
      <c r="D3238" s="77">
        <v>25</v>
      </c>
      <c r="E3238" s="77">
        <v>100</v>
      </c>
      <c r="F3238" s="77">
        <v>80</v>
      </c>
    </row>
    <row r="3239" spans="1:6" ht="15.75">
      <c r="A3239" s="122" t="s">
        <v>242</v>
      </c>
      <c r="B3239" s="76" t="s">
        <v>191</v>
      </c>
      <c r="C3239" s="76" t="s">
        <v>192</v>
      </c>
      <c r="D3239" s="77">
        <v>31</v>
      </c>
      <c r="E3239" s="77">
        <v>100</v>
      </c>
      <c r="F3239" s="77">
        <v>100</v>
      </c>
    </row>
    <row r="3240" spans="1:6" ht="15.75">
      <c r="A3240" s="122" t="s">
        <v>242</v>
      </c>
      <c r="B3240" s="76" t="s">
        <v>191</v>
      </c>
      <c r="C3240" s="76" t="s">
        <v>192</v>
      </c>
      <c r="D3240" s="77">
        <v>32</v>
      </c>
      <c r="E3240" s="77">
        <v>160</v>
      </c>
      <c r="F3240" s="77">
        <v>160</v>
      </c>
    </row>
    <row r="3241" spans="1:6" ht="15.75">
      <c r="A3241" s="122" t="s">
        <v>242</v>
      </c>
      <c r="B3241" s="76" t="s">
        <v>191</v>
      </c>
      <c r="C3241" s="76" t="s">
        <v>192</v>
      </c>
      <c r="D3241" s="77">
        <v>34</v>
      </c>
      <c r="E3241" s="77">
        <v>160</v>
      </c>
      <c r="F3241" s="77">
        <v>125</v>
      </c>
    </row>
    <row r="3242" spans="1:6" ht="15.75">
      <c r="A3242" s="122" t="s">
        <v>242</v>
      </c>
      <c r="B3242" s="76" t="s">
        <v>191</v>
      </c>
      <c r="C3242" s="76" t="s">
        <v>192</v>
      </c>
      <c r="D3242" s="77">
        <v>29</v>
      </c>
      <c r="E3242" s="77">
        <v>100</v>
      </c>
      <c r="F3242" s="77">
        <v>80</v>
      </c>
    </row>
    <row r="3243" spans="1:6" ht="15.75">
      <c r="A3243" s="122" t="s">
        <v>242</v>
      </c>
      <c r="B3243" s="76" t="s">
        <v>191</v>
      </c>
      <c r="C3243" s="76" t="s">
        <v>192</v>
      </c>
      <c r="D3243" s="77">
        <v>35</v>
      </c>
      <c r="E3243" s="77">
        <v>100</v>
      </c>
      <c r="F3243" s="77">
        <v>50</v>
      </c>
    </row>
    <row r="3244" spans="1:6" ht="15.75">
      <c r="A3244" s="122" t="s">
        <v>242</v>
      </c>
      <c r="B3244" s="76" t="s">
        <v>191</v>
      </c>
      <c r="C3244" s="76" t="s">
        <v>192</v>
      </c>
      <c r="D3244" s="77">
        <v>37</v>
      </c>
      <c r="E3244" s="77">
        <v>250</v>
      </c>
      <c r="F3244" s="77">
        <v>225</v>
      </c>
    </row>
    <row r="3245" spans="1:6" ht="15.75">
      <c r="A3245" s="122" t="s">
        <v>242</v>
      </c>
      <c r="B3245" s="76" t="s">
        <v>191</v>
      </c>
      <c r="C3245" s="76" t="s">
        <v>192</v>
      </c>
      <c r="D3245" s="77">
        <v>39</v>
      </c>
      <c r="E3245" s="77">
        <v>63</v>
      </c>
      <c r="F3245" s="77">
        <v>40</v>
      </c>
    </row>
    <row r="3246" spans="1:6" ht="15.75">
      <c r="A3246" s="122" t="s">
        <v>242</v>
      </c>
      <c r="B3246" s="76" t="s">
        <v>191</v>
      </c>
      <c r="C3246" s="76" t="s">
        <v>192</v>
      </c>
      <c r="D3246" s="77">
        <v>46</v>
      </c>
      <c r="E3246" s="77">
        <v>160</v>
      </c>
      <c r="F3246" s="77">
        <v>135</v>
      </c>
    </row>
    <row r="3247" spans="1:6" ht="15.75">
      <c r="A3247" s="122" t="s">
        <v>242</v>
      </c>
      <c r="B3247" s="76" t="s">
        <v>191</v>
      </c>
      <c r="C3247" s="76" t="s">
        <v>192</v>
      </c>
      <c r="D3247" s="77">
        <v>58</v>
      </c>
      <c r="E3247" s="77">
        <v>160</v>
      </c>
      <c r="F3247" s="77">
        <v>160</v>
      </c>
    </row>
    <row r="3248" spans="1:6" ht="15.75">
      <c r="A3248" s="122" t="s">
        <v>246</v>
      </c>
      <c r="B3248" s="76" t="s">
        <v>191</v>
      </c>
      <c r="C3248" s="76" t="s">
        <v>192</v>
      </c>
      <c r="D3248" s="77">
        <v>9</v>
      </c>
      <c r="E3248" s="77">
        <v>250</v>
      </c>
      <c r="F3248" s="77">
        <v>220</v>
      </c>
    </row>
    <row r="3249" spans="1:6" ht="15.75">
      <c r="A3249" s="122" t="s">
        <v>247</v>
      </c>
      <c r="B3249" s="76" t="s">
        <v>191</v>
      </c>
      <c r="C3249" s="76" t="s">
        <v>192</v>
      </c>
      <c r="D3249" s="77">
        <v>2</v>
      </c>
      <c r="E3249" s="77">
        <v>160</v>
      </c>
      <c r="F3249" s="77">
        <v>145</v>
      </c>
    </row>
    <row r="3250" spans="1:6" ht="15.75">
      <c r="A3250" s="122" t="s">
        <v>248</v>
      </c>
      <c r="B3250" s="76" t="s">
        <v>191</v>
      </c>
      <c r="C3250" s="76" t="s">
        <v>192</v>
      </c>
      <c r="D3250" s="77">
        <v>3</v>
      </c>
      <c r="E3250" s="77">
        <v>63</v>
      </c>
      <c r="F3250" s="77">
        <v>45</v>
      </c>
    </row>
    <row r="3251" spans="1:6" ht="15.75">
      <c r="A3251" s="122" t="s">
        <v>249</v>
      </c>
      <c r="B3251" s="76" t="s">
        <v>191</v>
      </c>
      <c r="C3251" s="76" t="s">
        <v>192</v>
      </c>
      <c r="D3251" s="77">
        <v>6</v>
      </c>
      <c r="E3251" s="77">
        <v>160</v>
      </c>
      <c r="F3251" s="77">
        <v>130</v>
      </c>
    </row>
    <row r="3252" spans="1:6" ht="15.75">
      <c r="A3252" s="122" t="s">
        <v>250</v>
      </c>
      <c r="B3252" s="76" t="s">
        <v>191</v>
      </c>
      <c r="C3252" s="76" t="s">
        <v>192</v>
      </c>
      <c r="D3252" s="77">
        <v>1</v>
      </c>
      <c r="E3252" s="77">
        <v>63</v>
      </c>
      <c r="F3252" s="77">
        <v>23</v>
      </c>
    </row>
    <row r="3253" spans="1:6" ht="15.75">
      <c r="A3253" s="122" t="s">
        <v>251</v>
      </c>
      <c r="B3253" s="76" t="s">
        <v>191</v>
      </c>
      <c r="C3253" s="76" t="s">
        <v>192</v>
      </c>
      <c r="D3253" s="77">
        <v>17</v>
      </c>
      <c r="E3253" s="77">
        <v>100</v>
      </c>
      <c r="F3253" s="77">
        <v>50</v>
      </c>
    </row>
    <row r="3254" spans="1:6" ht="15.75">
      <c r="A3254" s="122" t="s">
        <v>251</v>
      </c>
      <c r="B3254" s="76" t="s">
        <v>191</v>
      </c>
      <c r="C3254" s="76" t="s">
        <v>192</v>
      </c>
      <c r="D3254" s="77">
        <v>2</v>
      </c>
      <c r="E3254" s="77">
        <v>160</v>
      </c>
      <c r="F3254" s="77">
        <v>60</v>
      </c>
    </row>
    <row r="3255" spans="1:6" ht="15.75">
      <c r="A3255" s="122" t="s">
        <v>251</v>
      </c>
      <c r="B3255" s="76" t="s">
        <v>191</v>
      </c>
      <c r="C3255" s="76" t="s">
        <v>192</v>
      </c>
      <c r="D3255" s="77">
        <v>25</v>
      </c>
      <c r="E3255" s="77">
        <v>63</v>
      </c>
      <c r="F3255" s="77">
        <v>25</v>
      </c>
    </row>
    <row r="3256" spans="1:6" ht="15.75">
      <c r="A3256" s="122" t="s">
        <v>251</v>
      </c>
      <c r="B3256" s="76" t="s">
        <v>191</v>
      </c>
      <c r="C3256" s="76" t="s">
        <v>192</v>
      </c>
      <c r="D3256" s="77">
        <v>3</v>
      </c>
      <c r="E3256" s="77">
        <v>160</v>
      </c>
      <c r="F3256" s="77">
        <v>125</v>
      </c>
    </row>
    <row r="3257" spans="1:6" ht="15.75">
      <c r="A3257" s="122" t="s">
        <v>252</v>
      </c>
      <c r="B3257" s="76" t="s">
        <v>191</v>
      </c>
      <c r="C3257" s="76" t="s">
        <v>192</v>
      </c>
      <c r="D3257" s="77">
        <v>10</v>
      </c>
      <c r="E3257" s="77">
        <v>160</v>
      </c>
      <c r="F3257" s="77">
        <v>160</v>
      </c>
    </row>
    <row r="3258" spans="1:6" ht="15.75">
      <c r="A3258" s="122" t="s">
        <v>253</v>
      </c>
      <c r="B3258" s="76" t="s">
        <v>191</v>
      </c>
      <c r="C3258" s="76" t="s">
        <v>192</v>
      </c>
      <c r="D3258" s="77">
        <v>11</v>
      </c>
      <c r="E3258" s="77">
        <v>160</v>
      </c>
      <c r="F3258" s="77">
        <v>145</v>
      </c>
    </row>
    <row r="3259" spans="1:6" ht="15.75">
      <c r="A3259" s="122" t="s">
        <v>254</v>
      </c>
      <c r="B3259" s="76" t="s">
        <v>191</v>
      </c>
      <c r="C3259" s="76" t="s">
        <v>192</v>
      </c>
      <c r="D3259" s="77">
        <v>13</v>
      </c>
      <c r="E3259" s="77">
        <v>100</v>
      </c>
      <c r="F3259" s="77">
        <v>80</v>
      </c>
    </row>
    <row r="3260" spans="1:6" ht="15.75">
      <c r="A3260" s="122" t="s">
        <v>255</v>
      </c>
      <c r="B3260" s="76" t="s">
        <v>191</v>
      </c>
      <c r="C3260" s="76" t="s">
        <v>192</v>
      </c>
      <c r="D3260" s="77">
        <v>8</v>
      </c>
      <c r="E3260" s="77">
        <v>160</v>
      </c>
      <c r="F3260" s="77">
        <v>115</v>
      </c>
    </row>
    <row r="3261" spans="1:6" ht="15.75">
      <c r="A3261" s="122" t="s">
        <v>256</v>
      </c>
      <c r="B3261" s="76" t="s">
        <v>191</v>
      </c>
      <c r="C3261" s="76" t="s">
        <v>192</v>
      </c>
      <c r="D3261" s="77">
        <v>9</v>
      </c>
      <c r="E3261" s="77">
        <v>40</v>
      </c>
      <c r="F3261" s="77">
        <v>20</v>
      </c>
    </row>
    <row r="3262" spans="1:6" ht="15.75">
      <c r="A3262" s="122" t="s">
        <v>257</v>
      </c>
      <c r="B3262" s="76" t="s">
        <v>191</v>
      </c>
      <c r="C3262" s="76" t="s">
        <v>192</v>
      </c>
      <c r="D3262" s="77">
        <v>5</v>
      </c>
      <c r="E3262" s="77">
        <v>160</v>
      </c>
      <c r="F3262" s="77">
        <v>115</v>
      </c>
    </row>
    <row r="3263" spans="1:6" ht="15.75">
      <c r="A3263" s="122" t="s">
        <v>258</v>
      </c>
      <c r="B3263" s="76" t="s">
        <v>191</v>
      </c>
      <c r="C3263" s="76" t="s">
        <v>192</v>
      </c>
      <c r="D3263" s="77">
        <v>6</v>
      </c>
      <c r="E3263" s="77">
        <v>63</v>
      </c>
      <c r="F3263" s="77">
        <v>10</v>
      </c>
    </row>
    <row r="3264" spans="1:6" ht="15.75">
      <c r="A3264" s="122" t="s">
        <v>258</v>
      </c>
      <c r="B3264" s="76" t="s">
        <v>191</v>
      </c>
      <c r="C3264" s="76" t="s">
        <v>192</v>
      </c>
      <c r="D3264" s="77">
        <v>7</v>
      </c>
      <c r="E3264" s="77">
        <v>160</v>
      </c>
      <c r="F3264" s="77">
        <v>125</v>
      </c>
    </row>
    <row r="3265" spans="1:6" ht="15.75">
      <c r="A3265" s="122" t="s">
        <v>258</v>
      </c>
      <c r="B3265" s="76" t="s">
        <v>191</v>
      </c>
      <c r="C3265" s="76" t="s">
        <v>192</v>
      </c>
      <c r="D3265" s="77">
        <v>11</v>
      </c>
      <c r="E3265" s="77">
        <v>160</v>
      </c>
      <c r="F3265" s="77">
        <v>145</v>
      </c>
    </row>
    <row r="3266" spans="1:6" ht="15.75">
      <c r="A3266" s="122" t="s">
        <v>258</v>
      </c>
      <c r="B3266" s="76" t="s">
        <v>191</v>
      </c>
      <c r="C3266" s="76" t="s">
        <v>192</v>
      </c>
      <c r="D3266" s="77">
        <v>14</v>
      </c>
      <c r="E3266" s="77">
        <v>40</v>
      </c>
      <c r="F3266" s="77">
        <v>20</v>
      </c>
    </row>
    <row r="3267" spans="1:6" ht="15.75">
      <c r="A3267" s="122" t="s">
        <v>258</v>
      </c>
      <c r="B3267" s="76" t="s">
        <v>191</v>
      </c>
      <c r="C3267" s="76" t="s">
        <v>192</v>
      </c>
      <c r="D3267" s="77">
        <v>18</v>
      </c>
      <c r="E3267" s="77">
        <v>160</v>
      </c>
      <c r="F3267" s="77">
        <v>130</v>
      </c>
    </row>
    <row r="3268" spans="1:6" ht="15.75">
      <c r="A3268" s="123" t="s">
        <v>963</v>
      </c>
      <c r="B3268" s="110" t="s">
        <v>964</v>
      </c>
      <c r="C3268" s="110" t="s">
        <v>965</v>
      </c>
      <c r="D3268" s="111">
        <v>48</v>
      </c>
      <c r="E3268" s="111">
        <v>250</v>
      </c>
      <c r="F3268" s="124">
        <v>246.67405764966742</v>
      </c>
    </row>
    <row r="3269" spans="1:6" ht="15.75">
      <c r="A3269" s="123" t="s">
        <v>963</v>
      </c>
      <c r="B3269" s="110" t="s">
        <v>964</v>
      </c>
      <c r="C3269" s="110" t="s">
        <v>965</v>
      </c>
      <c r="D3269" s="111">
        <v>49</v>
      </c>
      <c r="E3269" s="111">
        <v>160</v>
      </c>
      <c r="F3269" s="124">
        <v>0.53125451133249157</v>
      </c>
    </row>
    <row r="3270" spans="1:6" ht="15.75">
      <c r="A3270" s="123" t="s">
        <v>963</v>
      </c>
      <c r="B3270" s="110" t="s">
        <v>964</v>
      </c>
      <c r="C3270" s="110" t="s">
        <v>965</v>
      </c>
      <c r="D3270" s="111">
        <v>129</v>
      </c>
      <c r="E3270" s="111">
        <v>100</v>
      </c>
      <c r="F3270" s="124">
        <v>87.296087772484483</v>
      </c>
    </row>
    <row r="3271" spans="1:6" ht="15.75">
      <c r="A3271" s="123" t="s">
        <v>966</v>
      </c>
      <c r="B3271" s="110" t="s">
        <v>964</v>
      </c>
      <c r="C3271" s="110" t="s">
        <v>965</v>
      </c>
      <c r="D3271" s="111" t="s">
        <v>967</v>
      </c>
      <c r="E3271" s="111">
        <v>100</v>
      </c>
      <c r="F3271" s="124">
        <v>84.846384846384851</v>
      </c>
    </row>
    <row r="3272" spans="1:6" ht="15.75">
      <c r="A3272" s="123" t="s">
        <v>966</v>
      </c>
      <c r="B3272" s="110" t="s">
        <v>964</v>
      </c>
      <c r="C3272" s="110" t="s">
        <v>965</v>
      </c>
      <c r="D3272" s="111">
        <v>70</v>
      </c>
      <c r="E3272" s="111">
        <v>160</v>
      </c>
      <c r="F3272" s="124">
        <v>119.5784610942688</v>
      </c>
    </row>
    <row r="3273" spans="1:6" ht="15.75">
      <c r="A3273" s="123" t="s">
        <v>966</v>
      </c>
      <c r="B3273" s="110" t="s">
        <v>964</v>
      </c>
      <c r="C3273" s="110" t="s">
        <v>965</v>
      </c>
      <c r="D3273" s="111">
        <v>16</v>
      </c>
      <c r="E3273" s="111">
        <v>160</v>
      </c>
      <c r="F3273" s="124">
        <v>159.58423559982677</v>
      </c>
    </row>
    <row r="3274" spans="1:6" ht="15.75">
      <c r="A3274" s="123" t="s">
        <v>966</v>
      </c>
      <c r="B3274" s="110" t="s">
        <v>964</v>
      </c>
      <c r="C3274" s="110" t="s">
        <v>965</v>
      </c>
      <c r="D3274" s="111">
        <v>68</v>
      </c>
      <c r="E3274" s="111">
        <v>400</v>
      </c>
      <c r="F3274" s="124">
        <v>400</v>
      </c>
    </row>
    <row r="3275" spans="1:6" ht="15.75">
      <c r="A3275" s="123" t="s">
        <v>968</v>
      </c>
      <c r="B3275" s="110" t="s">
        <v>964</v>
      </c>
      <c r="C3275" s="110" t="s">
        <v>965</v>
      </c>
      <c r="D3275" s="111">
        <v>14</v>
      </c>
      <c r="E3275" s="111">
        <v>160</v>
      </c>
      <c r="F3275" s="124">
        <v>128.05543525335642</v>
      </c>
    </row>
    <row r="3276" spans="1:6" ht="15.75">
      <c r="A3276" s="123" t="s">
        <v>968</v>
      </c>
      <c r="B3276" s="110" t="s">
        <v>964</v>
      </c>
      <c r="C3276" s="110" t="s">
        <v>965</v>
      </c>
      <c r="D3276" s="111">
        <v>46</v>
      </c>
      <c r="E3276" s="111">
        <v>160</v>
      </c>
      <c r="F3276" s="124">
        <v>155.10321928684857</v>
      </c>
    </row>
    <row r="3277" spans="1:6" ht="15.75">
      <c r="A3277" s="123" t="s">
        <v>968</v>
      </c>
      <c r="B3277" s="110" t="s">
        <v>964</v>
      </c>
      <c r="C3277" s="110" t="s">
        <v>965</v>
      </c>
      <c r="D3277" s="111">
        <v>13</v>
      </c>
      <c r="E3277" s="111">
        <v>160</v>
      </c>
      <c r="F3277" s="124">
        <v>159.67662768875414</v>
      </c>
    </row>
    <row r="3278" spans="1:6" ht="15.75">
      <c r="A3278" s="123" t="s">
        <v>968</v>
      </c>
      <c r="B3278" s="110" t="s">
        <v>964</v>
      </c>
      <c r="C3278" s="110" t="s">
        <v>965</v>
      </c>
      <c r="D3278" s="111">
        <v>12</v>
      </c>
      <c r="E3278" s="111">
        <v>160</v>
      </c>
      <c r="F3278" s="124">
        <v>152.40075068572253</v>
      </c>
    </row>
    <row r="3279" spans="1:6" ht="15.75">
      <c r="A3279" s="123" t="s">
        <v>968</v>
      </c>
      <c r="B3279" s="110" t="s">
        <v>964</v>
      </c>
      <c r="C3279" s="110" t="s">
        <v>965</v>
      </c>
      <c r="D3279" s="111">
        <v>71</v>
      </c>
      <c r="E3279" s="111">
        <v>400</v>
      </c>
      <c r="F3279" s="124">
        <v>396.720364917143</v>
      </c>
    </row>
    <row r="3280" spans="1:6" ht="15.75">
      <c r="A3280" s="123" t="s">
        <v>968</v>
      </c>
      <c r="B3280" s="110" t="s">
        <v>964</v>
      </c>
      <c r="C3280" s="110" t="s">
        <v>965</v>
      </c>
      <c r="D3280" s="111">
        <v>113</v>
      </c>
      <c r="E3280" s="111">
        <v>100</v>
      </c>
      <c r="F3280" s="124">
        <v>92.931392931392935</v>
      </c>
    </row>
    <row r="3281" spans="1:6" ht="15.75">
      <c r="A3281" s="123" t="s">
        <v>963</v>
      </c>
      <c r="B3281" s="110" t="s">
        <v>964</v>
      </c>
      <c r="C3281" s="110" t="s">
        <v>965</v>
      </c>
      <c r="D3281" s="111">
        <v>62</v>
      </c>
      <c r="E3281" s="111">
        <v>160</v>
      </c>
      <c r="F3281" s="124">
        <v>135.72397863432943</v>
      </c>
    </row>
    <row r="3282" spans="1:6" ht="15.75">
      <c r="A3282" s="123" t="s">
        <v>963</v>
      </c>
      <c r="B3282" s="110" t="s">
        <v>964</v>
      </c>
      <c r="C3282" s="110" t="s">
        <v>965</v>
      </c>
      <c r="D3282" s="111">
        <v>102</v>
      </c>
      <c r="E3282" s="111">
        <v>250</v>
      </c>
      <c r="F3282" s="124">
        <v>220.36677753141169</v>
      </c>
    </row>
    <row r="3283" spans="1:6" ht="15.75">
      <c r="A3283" s="123" t="s">
        <v>963</v>
      </c>
      <c r="B3283" s="110" t="s">
        <v>964</v>
      </c>
      <c r="C3283" s="110" t="s">
        <v>965</v>
      </c>
      <c r="D3283" s="111">
        <v>105</v>
      </c>
      <c r="E3283" s="111">
        <v>160</v>
      </c>
      <c r="F3283" s="124">
        <v>139.82106782106783</v>
      </c>
    </row>
    <row r="3284" spans="1:6" ht="15.75">
      <c r="A3284" s="123" t="s">
        <v>963</v>
      </c>
      <c r="B3284" s="110" t="s">
        <v>964</v>
      </c>
      <c r="C3284" s="110" t="s">
        <v>965</v>
      </c>
      <c r="D3284" s="111">
        <v>111</v>
      </c>
      <c r="E3284" s="111">
        <v>160</v>
      </c>
      <c r="F3284" s="124">
        <v>127.80135700880612</v>
      </c>
    </row>
    <row r="3285" spans="1:6" ht="15.75">
      <c r="A3285" s="123" t="s">
        <v>963</v>
      </c>
      <c r="B3285" s="110" t="s">
        <v>964</v>
      </c>
      <c r="C3285" s="110" t="s">
        <v>965</v>
      </c>
      <c r="D3285" s="111">
        <v>58</v>
      </c>
      <c r="E3285" s="111">
        <v>250</v>
      </c>
      <c r="F3285" s="124">
        <v>214.06134515890614</v>
      </c>
    </row>
    <row r="3286" spans="1:6" ht="15.75">
      <c r="A3286" s="123" t="s">
        <v>963</v>
      </c>
      <c r="B3286" s="110" t="s">
        <v>964</v>
      </c>
      <c r="C3286" s="110" t="s">
        <v>965</v>
      </c>
      <c r="D3286" s="111">
        <v>64</v>
      </c>
      <c r="E3286" s="111">
        <v>250</v>
      </c>
      <c r="F3286" s="124">
        <v>221.45232815964522</v>
      </c>
    </row>
    <row r="3287" spans="1:6" ht="15.75">
      <c r="A3287" s="123" t="s">
        <v>963</v>
      </c>
      <c r="B3287" s="110" t="s">
        <v>964</v>
      </c>
      <c r="C3287" s="110" t="s">
        <v>965</v>
      </c>
      <c r="D3287" s="111">
        <v>22</v>
      </c>
      <c r="E3287" s="111">
        <v>250</v>
      </c>
      <c r="F3287" s="124">
        <v>192.11811313801365</v>
      </c>
    </row>
    <row r="3288" spans="1:6" ht="15.75">
      <c r="A3288" s="123" t="s">
        <v>963</v>
      </c>
      <c r="B3288" s="110" t="s">
        <v>964</v>
      </c>
      <c r="C3288" s="110" t="s">
        <v>965</v>
      </c>
      <c r="D3288" s="111">
        <v>47</v>
      </c>
      <c r="E3288" s="111">
        <v>160</v>
      </c>
      <c r="F3288" s="124">
        <v>133.56421356421356</v>
      </c>
    </row>
    <row r="3289" spans="1:6" ht="15.75">
      <c r="A3289" s="123" t="s">
        <v>963</v>
      </c>
      <c r="B3289" s="110" t="s">
        <v>964</v>
      </c>
      <c r="C3289" s="110" t="s">
        <v>965</v>
      </c>
      <c r="D3289" s="111">
        <v>80</v>
      </c>
      <c r="E3289" s="111">
        <v>400</v>
      </c>
      <c r="F3289" s="124">
        <v>357.64189618338241</v>
      </c>
    </row>
    <row r="3290" spans="1:6" ht="15.75">
      <c r="A3290" s="123" t="s">
        <v>963</v>
      </c>
      <c r="B3290" s="110" t="s">
        <v>964</v>
      </c>
      <c r="C3290" s="110" t="s">
        <v>965</v>
      </c>
      <c r="D3290" s="111">
        <v>23</v>
      </c>
      <c r="E3290" s="111">
        <v>250</v>
      </c>
      <c r="F3290" s="124">
        <v>149.52882483370286</v>
      </c>
    </row>
    <row r="3291" spans="1:6" ht="15.75">
      <c r="A3291" s="123" t="s">
        <v>963</v>
      </c>
      <c r="B3291" s="110" t="s">
        <v>964</v>
      </c>
      <c r="C3291" s="110" t="s">
        <v>965</v>
      </c>
      <c r="D3291" s="111">
        <v>6</v>
      </c>
      <c r="E3291" s="111">
        <v>160</v>
      </c>
      <c r="F3291" s="124">
        <v>144.29334488234446</v>
      </c>
    </row>
    <row r="3292" spans="1:6" ht="15.75">
      <c r="A3292" s="123" t="s">
        <v>963</v>
      </c>
      <c r="B3292" s="110" t="s">
        <v>964</v>
      </c>
      <c r="C3292" s="110" t="s">
        <v>965</v>
      </c>
      <c r="D3292" s="111">
        <v>98</v>
      </c>
      <c r="E3292" s="111">
        <v>63</v>
      </c>
      <c r="F3292" s="124">
        <v>57.853846153846156</v>
      </c>
    </row>
    <row r="3293" spans="1:6" ht="15.75">
      <c r="A3293" s="123" t="s">
        <v>963</v>
      </c>
      <c r="B3293" s="110" t="s">
        <v>964</v>
      </c>
      <c r="C3293" s="110" t="s">
        <v>965</v>
      </c>
      <c r="D3293" s="111">
        <v>3</v>
      </c>
      <c r="E3293" s="111">
        <v>160</v>
      </c>
      <c r="F3293" s="124">
        <v>133.62205861123141</v>
      </c>
    </row>
    <row r="3294" spans="1:6" ht="15.75">
      <c r="A3294" s="123" t="s">
        <v>963</v>
      </c>
      <c r="B3294" s="110" t="s">
        <v>964</v>
      </c>
      <c r="C3294" s="110" t="s">
        <v>965</v>
      </c>
      <c r="D3294" s="111">
        <v>9</v>
      </c>
      <c r="E3294" s="111">
        <v>100</v>
      </c>
      <c r="F3294" s="124">
        <v>86.67128667128668</v>
      </c>
    </row>
    <row r="3295" spans="1:6" ht="15.75">
      <c r="A3295" s="123" t="s">
        <v>963</v>
      </c>
      <c r="B3295" s="110" t="s">
        <v>964</v>
      </c>
      <c r="C3295" s="110" t="s">
        <v>965</v>
      </c>
      <c r="D3295" s="111">
        <v>20</v>
      </c>
      <c r="E3295" s="111">
        <v>250</v>
      </c>
      <c r="F3295" s="124">
        <v>82.490182490182491</v>
      </c>
    </row>
    <row r="3296" spans="1:6" ht="15.75">
      <c r="A3296" s="123" t="s">
        <v>963</v>
      </c>
      <c r="B3296" s="110" t="s">
        <v>964</v>
      </c>
      <c r="C3296" s="110" t="s">
        <v>965</v>
      </c>
      <c r="D3296" s="111">
        <v>108</v>
      </c>
      <c r="E3296" s="111">
        <v>100</v>
      </c>
      <c r="F3296" s="124">
        <v>87.207207207207205</v>
      </c>
    </row>
    <row r="3297" spans="1:6" ht="15.75">
      <c r="A3297" s="123" t="s">
        <v>963</v>
      </c>
      <c r="B3297" s="110" t="s">
        <v>964</v>
      </c>
      <c r="C3297" s="110" t="s">
        <v>965</v>
      </c>
      <c r="D3297" s="111">
        <v>26</v>
      </c>
      <c r="E3297" s="111">
        <v>400</v>
      </c>
      <c r="F3297" s="124">
        <v>300.27137825509556</v>
      </c>
    </row>
    <row r="3298" spans="1:6" ht="15.75">
      <c r="A3298" s="123" t="s">
        <v>963</v>
      </c>
      <c r="B3298" s="110" t="s">
        <v>964</v>
      </c>
      <c r="C3298" s="110" t="s">
        <v>965</v>
      </c>
      <c r="D3298" s="111">
        <v>28</v>
      </c>
      <c r="E3298" s="111">
        <v>100</v>
      </c>
      <c r="F3298" s="124">
        <v>51.674751674751676</v>
      </c>
    </row>
    <row r="3299" spans="1:6" ht="15.75">
      <c r="A3299" s="123" t="s">
        <v>963</v>
      </c>
      <c r="B3299" s="110" t="s">
        <v>964</v>
      </c>
      <c r="C3299" s="110" t="s">
        <v>965</v>
      </c>
      <c r="D3299" s="111">
        <v>30</v>
      </c>
      <c r="E3299" s="111">
        <v>160</v>
      </c>
      <c r="F3299" s="124">
        <v>137.80280063519561</v>
      </c>
    </row>
    <row r="3300" spans="1:6" ht="15.75">
      <c r="A3300" s="123" t="s">
        <v>963</v>
      </c>
      <c r="B3300" s="110" t="s">
        <v>964</v>
      </c>
      <c r="C3300" s="110" t="s">
        <v>965</v>
      </c>
      <c r="D3300" s="111">
        <v>119</v>
      </c>
      <c r="E3300" s="111">
        <v>250</v>
      </c>
      <c r="F3300" s="124">
        <v>205.12287509238729</v>
      </c>
    </row>
    <row r="3301" spans="1:6" ht="15.75">
      <c r="A3301" s="123" t="s">
        <v>963</v>
      </c>
      <c r="B3301" s="110" t="s">
        <v>964</v>
      </c>
      <c r="C3301" s="110" t="s">
        <v>965</v>
      </c>
      <c r="D3301" s="111">
        <v>79</v>
      </c>
      <c r="E3301" s="111">
        <v>400</v>
      </c>
      <c r="F3301" s="124">
        <v>336.11640394941969</v>
      </c>
    </row>
    <row r="3302" spans="1:6" ht="15.75">
      <c r="A3302" s="123" t="s">
        <v>963</v>
      </c>
      <c r="B3302" s="110" t="s">
        <v>964</v>
      </c>
      <c r="C3302" s="110" t="s">
        <v>965</v>
      </c>
      <c r="D3302" s="110">
        <v>88</v>
      </c>
      <c r="E3302" s="111">
        <v>100</v>
      </c>
      <c r="F3302" s="124">
        <v>70.593670593670595</v>
      </c>
    </row>
    <row r="3303" spans="1:6" ht="15.75">
      <c r="A3303" s="123" t="s">
        <v>963</v>
      </c>
      <c r="B3303" s="110" t="s">
        <v>964</v>
      </c>
      <c r="C3303" s="110" t="s">
        <v>965</v>
      </c>
      <c r="D3303" s="110">
        <v>103</v>
      </c>
      <c r="E3303" s="111">
        <v>100</v>
      </c>
      <c r="F3303" s="124">
        <v>87.364287364287364</v>
      </c>
    </row>
    <row r="3304" spans="1:6" ht="15.75">
      <c r="A3304" s="123" t="s">
        <v>963</v>
      </c>
      <c r="B3304" s="110" t="s">
        <v>964</v>
      </c>
      <c r="C3304" s="110" t="s">
        <v>965</v>
      </c>
      <c r="D3304" s="110">
        <v>21</v>
      </c>
      <c r="E3304" s="111">
        <v>250</v>
      </c>
      <c r="F3304" s="124">
        <v>184.40502586844048</v>
      </c>
    </row>
    <row r="3305" spans="1:6" ht="15.75">
      <c r="A3305" s="123" t="s">
        <v>963</v>
      </c>
      <c r="B3305" s="110" t="s">
        <v>964</v>
      </c>
      <c r="C3305" s="110" t="s">
        <v>965</v>
      </c>
      <c r="D3305" s="110">
        <v>27</v>
      </c>
      <c r="E3305" s="111">
        <v>250</v>
      </c>
      <c r="F3305" s="124">
        <v>178.93107908351811</v>
      </c>
    </row>
    <row r="3306" spans="1:6" ht="15.75">
      <c r="A3306" s="123" t="s">
        <v>963</v>
      </c>
      <c r="B3306" s="110" t="s">
        <v>964</v>
      </c>
      <c r="C3306" s="110" t="s">
        <v>965</v>
      </c>
      <c r="D3306" s="110">
        <v>31</v>
      </c>
      <c r="E3306" s="111">
        <v>400</v>
      </c>
      <c r="F3306" s="124">
        <v>329.41855765344417</v>
      </c>
    </row>
    <row r="3307" spans="1:6" ht="15.75">
      <c r="A3307" s="123" t="s">
        <v>963</v>
      </c>
      <c r="B3307" s="110" t="s">
        <v>964</v>
      </c>
      <c r="C3307" s="110" t="s">
        <v>965</v>
      </c>
      <c r="D3307" s="110">
        <v>32</v>
      </c>
      <c r="E3307" s="111">
        <v>400</v>
      </c>
      <c r="F3307" s="124">
        <v>262.02436630290435</v>
      </c>
    </row>
    <row r="3308" spans="1:6" ht="15.75">
      <c r="A3308" s="123" t="s">
        <v>963</v>
      </c>
      <c r="B3308" s="110" t="s">
        <v>964</v>
      </c>
      <c r="C3308" s="110" t="s">
        <v>965</v>
      </c>
      <c r="D3308" s="110">
        <v>44</v>
      </c>
      <c r="E3308" s="111">
        <v>250</v>
      </c>
      <c r="F3308" s="124">
        <v>213.06818181818181</v>
      </c>
    </row>
    <row r="3309" spans="1:6" ht="15.75">
      <c r="A3309" s="123" t="s">
        <v>963</v>
      </c>
      <c r="B3309" s="110" t="s">
        <v>964</v>
      </c>
      <c r="C3309" s="110" t="s">
        <v>965</v>
      </c>
      <c r="D3309" s="110">
        <v>50</v>
      </c>
      <c r="E3309" s="111">
        <v>30</v>
      </c>
      <c r="F3309" s="124">
        <v>15.534883720930232</v>
      </c>
    </row>
    <row r="3310" spans="1:6" ht="15.75">
      <c r="A3310" s="123" t="s">
        <v>963</v>
      </c>
      <c r="B3310" s="110" t="s">
        <v>964</v>
      </c>
      <c r="C3310" s="110" t="s">
        <v>965</v>
      </c>
      <c r="D3310" s="110">
        <v>53</v>
      </c>
      <c r="E3310" s="111">
        <v>250</v>
      </c>
      <c r="F3310" s="124">
        <v>214.75424981522542</v>
      </c>
    </row>
    <row r="3311" spans="1:6" ht="15.75">
      <c r="A3311" s="123" t="s">
        <v>963</v>
      </c>
      <c r="B3311" s="110" t="s">
        <v>964</v>
      </c>
      <c r="C3311" s="110" t="s">
        <v>965</v>
      </c>
      <c r="D3311" s="110">
        <v>73</v>
      </c>
      <c r="E3311" s="111">
        <v>250</v>
      </c>
      <c r="F3311" s="124">
        <v>199.83370288248338</v>
      </c>
    </row>
    <row r="3312" spans="1:6" ht="15.75">
      <c r="A3312" s="123" t="s">
        <v>963</v>
      </c>
      <c r="B3312" s="110" t="s">
        <v>964</v>
      </c>
      <c r="C3312" s="110" t="s">
        <v>965</v>
      </c>
      <c r="D3312" s="110">
        <v>78</v>
      </c>
      <c r="E3312" s="111">
        <v>250</v>
      </c>
      <c r="F3312" s="124">
        <v>193.55136733185512</v>
      </c>
    </row>
    <row r="3313" spans="1:6" ht="15.75">
      <c r="A3313" s="123" t="s">
        <v>963</v>
      </c>
      <c r="B3313" s="110" t="s">
        <v>964</v>
      </c>
      <c r="C3313" s="110" t="s">
        <v>965</v>
      </c>
      <c r="D3313" s="110">
        <v>2</v>
      </c>
      <c r="E3313" s="111">
        <v>160</v>
      </c>
      <c r="F3313" s="124">
        <v>147.38847986141187</v>
      </c>
    </row>
    <row r="3314" spans="1:6" ht="15.75">
      <c r="A3314" s="123" t="s">
        <v>963</v>
      </c>
      <c r="B3314" s="110" t="s">
        <v>964</v>
      </c>
      <c r="C3314" s="110" t="s">
        <v>965</v>
      </c>
      <c r="D3314" s="110">
        <v>33</v>
      </c>
      <c r="E3314" s="111">
        <v>160</v>
      </c>
      <c r="F3314" s="124">
        <v>107.98325393388191</v>
      </c>
    </row>
    <row r="3315" spans="1:6" ht="15.75">
      <c r="A3315" s="123" t="s">
        <v>963</v>
      </c>
      <c r="B3315" s="110" t="s">
        <v>964</v>
      </c>
      <c r="C3315" s="110" t="s">
        <v>965</v>
      </c>
      <c r="D3315" s="110">
        <v>34</v>
      </c>
      <c r="E3315" s="111">
        <v>160</v>
      </c>
      <c r="F3315" s="124">
        <v>115.97516962610078</v>
      </c>
    </row>
    <row r="3316" spans="1:6" ht="15.75">
      <c r="A3316" s="123" t="s">
        <v>963</v>
      </c>
      <c r="B3316" s="110" t="s">
        <v>964</v>
      </c>
      <c r="C3316" s="110" t="s">
        <v>965</v>
      </c>
      <c r="D3316" s="110">
        <v>37</v>
      </c>
      <c r="E3316" s="111">
        <v>400</v>
      </c>
      <c r="F3316" s="124">
        <v>332.35175241064724</v>
      </c>
    </row>
    <row r="3317" spans="1:6" ht="15.75">
      <c r="A3317" s="123" t="s">
        <v>963</v>
      </c>
      <c r="B3317" s="110" t="s">
        <v>964</v>
      </c>
      <c r="C3317" s="110" t="s">
        <v>965</v>
      </c>
      <c r="D3317" s="110">
        <v>38</v>
      </c>
      <c r="E3317" s="111">
        <v>250</v>
      </c>
      <c r="F3317" s="124">
        <v>232.74667405764967</v>
      </c>
    </row>
    <row r="3318" spans="1:6" ht="15.75">
      <c r="A3318" s="123" t="s">
        <v>963</v>
      </c>
      <c r="B3318" s="110" t="s">
        <v>964</v>
      </c>
      <c r="C3318" s="110" t="s">
        <v>965</v>
      </c>
      <c r="D3318" s="110">
        <v>54</v>
      </c>
      <c r="E3318" s="111">
        <v>60</v>
      </c>
      <c r="F3318" s="124">
        <v>50.896551724137929</v>
      </c>
    </row>
    <row r="3319" spans="1:6" ht="15.75">
      <c r="A3319" s="123" t="s">
        <v>963</v>
      </c>
      <c r="B3319" s="110" t="s">
        <v>964</v>
      </c>
      <c r="C3319" s="110" t="s">
        <v>965</v>
      </c>
      <c r="D3319" s="110">
        <v>55</v>
      </c>
      <c r="E3319" s="111">
        <v>250</v>
      </c>
      <c r="F3319" s="124">
        <v>185.60606060606062</v>
      </c>
    </row>
    <row r="3320" spans="1:6" ht="15.75">
      <c r="A3320" s="123" t="s">
        <v>963</v>
      </c>
      <c r="B3320" s="110" t="s">
        <v>964</v>
      </c>
      <c r="C3320" s="110" t="s">
        <v>965</v>
      </c>
      <c r="D3320" s="110">
        <v>56</v>
      </c>
      <c r="E3320" s="111">
        <v>160</v>
      </c>
      <c r="F3320" s="124">
        <v>135.14652807853327</v>
      </c>
    </row>
    <row r="3321" spans="1:6" ht="15.75">
      <c r="A3321" s="123" t="s">
        <v>963</v>
      </c>
      <c r="B3321" s="110" t="s">
        <v>964</v>
      </c>
      <c r="C3321" s="110" t="s">
        <v>965</v>
      </c>
      <c r="D3321" s="111">
        <v>77</v>
      </c>
      <c r="E3321" s="111">
        <v>160</v>
      </c>
      <c r="F3321" s="124">
        <v>116.36783600404215</v>
      </c>
    </row>
    <row r="3322" spans="1:6" ht="15.75">
      <c r="A3322" s="123" t="s">
        <v>963</v>
      </c>
      <c r="B3322" s="110" t="s">
        <v>964</v>
      </c>
      <c r="C3322" s="110" t="s">
        <v>965</v>
      </c>
      <c r="D3322" s="111">
        <v>90</v>
      </c>
      <c r="E3322" s="111">
        <v>250</v>
      </c>
      <c r="F3322" s="124">
        <v>221.44506001846722</v>
      </c>
    </row>
    <row r="3323" spans="1:6" ht="15.75">
      <c r="A3323" s="123" t="s">
        <v>963</v>
      </c>
      <c r="B3323" s="110" t="s">
        <v>964</v>
      </c>
      <c r="C3323" s="110" t="s">
        <v>965</v>
      </c>
      <c r="D3323" s="111">
        <v>91</v>
      </c>
      <c r="E3323" s="111">
        <v>160</v>
      </c>
      <c r="F3323" s="124">
        <v>127.86147186147187</v>
      </c>
    </row>
    <row r="3324" spans="1:6" ht="15.75">
      <c r="A3324" s="123" t="s">
        <v>963</v>
      </c>
      <c r="B3324" s="110" t="s">
        <v>964</v>
      </c>
      <c r="C3324" s="110" t="s">
        <v>965</v>
      </c>
      <c r="D3324" s="111">
        <v>92</v>
      </c>
      <c r="E3324" s="111">
        <v>250</v>
      </c>
      <c r="F3324" s="124">
        <v>205.10156971375807</v>
      </c>
    </row>
    <row r="3325" spans="1:6" ht="15.75">
      <c r="A3325" s="123" t="s">
        <v>963</v>
      </c>
      <c r="B3325" s="110" t="s">
        <v>964</v>
      </c>
      <c r="C3325" s="110" t="s">
        <v>965</v>
      </c>
      <c r="D3325" s="111">
        <v>100</v>
      </c>
      <c r="E3325" s="111">
        <v>250</v>
      </c>
      <c r="F3325" s="124">
        <v>217.17451523545708</v>
      </c>
    </row>
    <row r="3326" spans="1:6" ht="15.75">
      <c r="A3326" s="123" t="s">
        <v>963</v>
      </c>
      <c r="B3326" s="110" t="s">
        <v>964</v>
      </c>
      <c r="C3326" s="110" t="s">
        <v>965</v>
      </c>
      <c r="D3326" s="111">
        <v>101</v>
      </c>
      <c r="E3326" s="111">
        <v>160</v>
      </c>
      <c r="F3326" s="124">
        <v>123.47474747474749</v>
      </c>
    </row>
    <row r="3327" spans="1:6" ht="15.75">
      <c r="A3327" s="123" t="s">
        <v>963</v>
      </c>
      <c r="B3327" s="110" t="s">
        <v>964</v>
      </c>
      <c r="C3327" s="110" t="s">
        <v>965</v>
      </c>
      <c r="D3327" s="111">
        <v>107</v>
      </c>
      <c r="E3327" s="111">
        <v>400</v>
      </c>
      <c r="F3327" s="124">
        <v>307.35990756787982</v>
      </c>
    </row>
    <row r="3328" spans="1:6" ht="15.75">
      <c r="A3328" s="123" t="s">
        <v>963</v>
      </c>
      <c r="B3328" s="110" t="s">
        <v>964</v>
      </c>
      <c r="C3328" s="110" t="s">
        <v>965</v>
      </c>
      <c r="D3328" s="111">
        <v>115</v>
      </c>
      <c r="E3328" s="111">
        <v>250</v>
      </c>
      <c r="F3328" s="124">
        <v>225.96952908587258</v>
      </c>
    </row>
    <row r="3329" spans="1:6" ht="15.75">
      <c r="A3329" s="123" t="s">
        <v>963</v>
      </c>
      <c r="B3329" s="110" t="s">
        <v>964</v>
      </c>
      <c r="C3329" s="110" t="s">
        <v>965</v>
      </c>
      <c r="D3329" s="111">
        <v>116</v>
      </c>
      <c r="E3329" s="111">
        <v>250</v>
      </c>
      <c r="F3329" s="124">
        <v>222.89935364727609</v>
      </c>
    </row>
    <row r="3330" spans="1:6" ht="15.75">
      <c r="A3330" s="123" t="s">
        <v>963</v>
      </c>
      <c r="B3330" s="110" t="s">
        <v>964</v>
      </c>
      <c r="C3330" s="110" t="s">
        <v>965</v>
      </c>
      <c r="D3330" s="111">
        <v>120</v>
      </c>
      <c r="E3330" s="111">
        <v>160</v>
      </c>
      <c r="F3330" s="124">
        <v>129.75468975468976</v>
      </c>
    </row>
    <row r="3331" spans="1:6" ht="15.75">
      <c r="A3331" s="123" t="s">
        <v>963</v>
      </c>
      <c r="B3331" s="110" t="s">
        <v>964</v>
      </c>
      <c r="C3331" s="110" t="s">
        <v>965</v>
      </c>
      <c r="D3331" s="111">
        <v>122</v>
      </c>
      <c r="E3331" s="111">
        <v>100</v>
      </c>
      <c r="F3331" s="124">
        <v>87.34118734118735</v>
      </c>
    </row>
    <row r="3332" spans="1:6" ht="15.75">
      <c r="A3332" s="123" t="s">
        <v>963</v>
      </c>
      <c r="B3332" s="110" t="s">
        <v>964</v>
      </c>
      <c r="C3332" s="110" t="s">
        <v>965</v>
      </c>
      <c r="D3332" s="111" t="s">
        <v>969</v>
      </c>
      <c r="E3332" s="111">
        <v>250</v>
      </c>
      <c r="F3332" s="124">
        <v>210.96637102734664</v>
      </c>
    </row>
    <row r="3333" spans="1:6" ht="15.75">
      <c r="A3333" s="123" t="s">
        <v>963</v>
      </c>
      <c r="B3333" s="110" t="s">
        <v>964</v>
      </c>
      <c r="C3333" s="110" t="s">
        <v>965</v>
      </c>
      <c r="D3333" s="111">
        <v>11</v>
      </c>
      <c r="E3333" s="111">
        <v>250</v>
      </c>
      <c r="F3333" s="124">
        <v>187.80025868440504</v>
      </c>
    </row>
    <row r="3334" spans="1:6" ht="15.75">
      <c r="A3334" s="123" t="s">
        <v>963</v>
      </c>
      <c r="B3334" s="110" t="s">
        <v>964</v>
      </c>
      <c r="C3334" s="110" t="s">
        <v>965</v>
      </c>
      <c r="D3334" s="111">
        <v>67</v>
      </c>
      <c r="E3334" s="111">
        <v>160</v>
      </c>
      <c r="F3334" s="124">
        <v>123.33621933621933</v>
      </c>
    </row>
    <row r="3335" spans="1:6" ht="15.75">
      <c r="A3335" s="123" t="s">
        <v>963</v>
      </c>
      <c r="B3335" s="110" t="s">
        <v>964</v>
      </c>
      <c r="C3335" s="110" t="s">
        <v>965</v>
      </c>
      <c r="D3335" s="111">
        <v>36</v>
      </c>
      <c r="E3335" s="111">
        <v>400</v>
      </c>
      <c r="F3335" s="124">
        <v>330.25001443501355</v>
      </c>
    </row>
    <row r="3336" spans="1:6" ht="15.75">
      <c r="A3336" s="123" t="s">
        <v>963</v>
      </c>
      <c r="B3336" s="110" t="s">
        <v>964</v>
      </c>
      <c r="C3336" s="110" t="s">
        <v>965</v>
      </c>
      <c r="D3336" s="111">
        <v>74</v>
      </c>
      <c r="E3336" s="111">
        <v>100</v>
      </c>
      <c r="F3336" s="124">
        <v>98.402777777777771</v>
      </c>
    </row>
    <row r="3337" spans="1:6" ht="15.75">
      <c r="A3337" s="123" t="s">
        <v>963</v>
      </c>
      <c r="B3337" s="110" t="s">
        <v>964</v>
      </c>
      <c r="C3337" s="110" t="s">
        <v>965</v>
      </c>
      <c r="D3337" s="111">
        <v>118</v>
      </c>
      <c r="E3337" s="111">
        <v>63</v>
      </c>
      <c r="F3337" s="124">
        <v>63</v>
      </c>
    </row>
    <row r="3338" spans="1:6" ht="15.75">
      <c r="A3338" s="123" t="s">
        <v>963</v>
      </c>
      <c r="B3338" s="110" t="s">
        <v>964</v>
      </c>
      <c r="C3338" s="110" t="s">
        <v>965</v>
      </c>
      <c r="D3338" s="111">
        <v>128</v>
      </c>
      <c r="E3338" s="111">
        <v>100</v>
      </c>
      <c r="F3338" s="124">
        <v>100</v>
      </c>
    </row>
    <row r="3339" spans="1:6" ht="15.75">
      <c r="A3339" s="123" t="s">
        <v>970</v>
      </c>
      <c r="B3339" s="110" t="s">
        <v>964</v>
      </c>
      <c r="C3339" s="110" t="s">
        <v>965</v>
      </c>
      <c r="D3339" s="111">
        <v>133</v>
      </c>
      <c r="E3339" s="111">
        <v>100</v>
      </c>
      <c r="F3339" s="124">
        <v>93.287037037037038</v>
      </c>
    </row>
    <row r="3340" spans="1:6" ht="15.75">
      <c r="A3340" s="123" t="s">
        <v>970</v>
      </c>
      <c r="B3340" s="110" t="s">
        <v>964</v>
      </c>
      <c r="C3340" s="110" t="s">
        <v>965</v>
      </c>
      <c r="D3340" s="111">
        <v>134</v>
      </c>
      <c r="E3340" s="111">
        <v>315</v>
      </c>
      <c r="F3340" s="124">
        <v>315</v>
      </c>
    </row>
    <row r="3341" spans="1:6" ht="15.75">
      <c r="A3341" s="123" t="s">
        <v>970</v>
      </c>
      <c r="B3341" s="110" t="s">
        <v>964</v>
      </c>
      <c r="C3341" s="110" t="s">
        <v>965</v>
      </c>
      <c r="D3341" s="111">
        <v>135</v>
      </c>
      <c r="E3341" s="111">
        <v>160</v>
      </c>
      <c r="F3341" s="124">
        <v>155.84415584415584</v>
      </c>
    </row>
    <row r="3342" spans="1:6" ht="15.75">
      <c r="A3342" s="123" t="s">
        <v>970</v>
      </c>
      <c r="B3342" s="110" t="s">
        <v>964</v>
      </c>
      <c r="C3342" s="110" t="s">
        <v>965</v>
      </c>
      <c r="D3342" s="111">
        <v>136</v>
      </c>
      <c r="E3342" s="111">
        <v>250</v>
      </c>
      <c r="F3342" s="124">
        <v>250</v>
      </c>
    </row>
    <row r="3343" spans="1:6" ht="15.75">
      <c r="A3343" s="123" t="s">
        <v>970</v>
      </c>
      <c r="B3343" s="110" t="s">
        <v>964</v>
      </c>
      <c r="C3343" s="110" t="s">
        <v>965</v>
      </c>
      <c r="D3343" s="111">
        <v>137</v>
      </c>
      <c r="E3343" s="111">
        <v>250</v>
      </c>
      <c r="F3343" s="124">
        <v>245.61403508771929</v>
      </c>
    </row>
    <row r="3344" spans="1:6" ht="15.75">
      <c r="A3344" s="123" t="s">
        <v>970</v>
      </c>
      <c r="B3344" s="110" t="s">
        <v>964</v>
      </c>
      <c r="C3344" s="110" t="s">
        <v>965</v>
      </c>
      <c r="D3344" s="111">
        <v>139</v>
      </c>
      <c r="E3344" s="111">
        <v>100</v>
      </c>
      <c r="F3344" s="124">
        <v>97.916666666666671</v>
      </c>
    </row>
    <row r="3345" spans="1:6" ht="15.75">
      <c r="A3345" s="123" t="s">
        <v>970</v>
      </c>
      <c r="B3345" s="110" t="s">
        <v>964</v>
      </c>
      <c r="C3345" s="110" t="s">
        <v>965</v>
      </c>
      <c r="D3345" s="111">
        <v>114</v>
      </c>
      <c r="E3345" s="111">
        <v>250</v>
      </c>
      <c r="F3345" s="124">
        <v>245.61403508771929</v>
      </c>
    </row>
    <row r="3346" spans="1:6" ht="15.75">
      <c r="A3346" s="123" t="s">
        <v>971</v>
      </c>
      <c r="B3346" s="110" t="s">
        <v>964</v>
      </c>
      <c r="C3346" s="110" t="s">
        <v>965</v>
      </c>
      <c r="D3346" s="111">
        <v>8</v>
      </c>
      <c r="E3346" s="111">
        <v>160</v>
      </c>
      <c r="F3346" s="124">
        <v>157.46031746031747</v>
      </c>
    </row>
    <row r="3347" spans="1:6" ht="15.75">
      <c r="A3347" s="123" t="s">
        <v>971</v>
      </c>
      <c r="B3347" s="110" t="s">
        <v>964</v>
      </c>
      <c r="C3347" s="110" t="s">
        <v>965</v>
      </c>
      <c r="D3347" s="111">
        <v>45</v>
      </c>
      <c r="E3347" s="111">
        <v>100</v>
      </c>
      <c r="F3347" s="124">
        <v>92.824074074074076</v>
      </c>
    </row>
    <row r="3348" spans="1:6" ht="15.75">
      <c r="A3348" s="123" t="s">
        <v>972</v>
      </c>
      <c r="B3348" s="110" t="s">
        <v>964</v>
      </c>
      <c r="C3348" s="110" t="s">
        <v>965</v>
      </c>
      <c r="D3348" s="111">
        <v>9</v>
      </c>
      <c r="E3348" s="111">
        <v>630</v>
      </c>
      <c r="F3348" s="124">
        <v>516.89108910891093</v>
      </c>
    </row>
    <row r="3349" spans="1:6" ht="15.75">
      <c r="A3349" s="123" t="s">
        <v>972</v>
      </c>
      <c r="B3349" s="110" t="s">
        <v>964</v>
      </c>
      <c r="C3349" s="110" t="s">
        <v>965</v>
      </c>
      <c r="D3349" s="111">
        <v>15</v>
      </c>
      <c r="E3349" s="111">
        <v>160</v>
      </c>
      <c r="F3349" s="124">
        <v>117.95670995670996</v>
      </c>
    </row>
    <row r="3350" spans="1:6" ht="15.75">
      <c r="A3350" s="123" t="s">
        <v>972</v>
      </c>
      <c r="B3350" s="110" t="s">
        <v>964</v>
      </c>
      <c r="C3350" s="110" t="s">
        <v>965</v>
      </c>
      <c r="D3350" s="111">
        <v>16</v>
      </c>
      <c r="E3350" s="111">
        <v>160</v>
      </c>
      <c r="F3350" s="124">
        <v>99.186147186147181</v>
      </c>
    </row>
    <row r="3351" spans="1:6" ht="15.75">
      <c r="A3351" s="123" t="s">
        <v>972</v>
      </c>
      <c r="B3351" s="110" t="s">
        <v>964</v>
      </c>
      <c r="C3351" s="110" t="s">
        <v>965</v>
      </c>
      <c r="D3351" s="111">
        <v>24</v>
      </c>
      <c r="E3351" s="111">
        <v>400</v>
      </c>
      <c r="F3351" s="124">
        <v>393.89948006932411</v>
      </c>
    </row>
    <row r="3352" spans="1:6" ht="15.75">
      <c r="A3352" s="123" t="s">
        <v>972</v>
      </c>
      <c r="B3352" s="110" t="s">
        <v>964</v>
      </c>
      <c r="C3352" s="110" t="s">
        <v>965</v>
      </c>
      <c r="D3352" s="111">
        <v>28</v>
      </c>
      <c r="E3352" s="111">
        <v>250</v>
      </c>
      <c r="F3352" s="112">
        <v>243.60572483841182</v>
      </c>
    </row>
    <row r="3353" spans="1:6" ht="15.75">
      <c r="A3353" s="123" t="s">
        <v>972</v>
      </c>
      <c r="B3353" s="110" t="s">
        <v>964</v>
      </c>
      <c r="C3353" s="110" t="s">
        <v>965</v>
      </c>
      <c r="D3353" s="111">
        <v>3</v>
      </c>
      <c r="E3353" s="111">
        <v>250</v>
      </c>
      <c r="F3353" s="112">
        <v>188.71191135734071</v>
      </c>
    </row>
    <row r="3354" spans="1:6" ht="15.75">
      <c r="A3354" s="123" t="s">
        <v>972</v>
      </c>
      <c r="B3354" s="110" t="s">
        <v>964</v>
      </c>
      <c r="C3354" s="110" t="s">
        <v>965</v>
      </c>
      <c r="D3354" s="111">
        <v>8</v>
      </c>
      <c r="E3354" s="111">
        <v>160</v>
      </c>
      <c r="F3354" s="112">
        <v>130.33189033189032</v>
      </c>
    </row>
    <row r="3355" spans="1:6" ht="15.75">
      <c r="A3355" s="123" t="s">
        <v>972</v>
      </c>
      <c r="B3355" s="110" t="s">
        <v>964</v>
      </c>
      <c r="C3355" s="110" t="s">
        <v>965</v>
      </c>
      <c r="D3355" s="111">
        <v>11</v>
      </c>
      <c r="E3355" s="111">
        <v>160</v>
      </c>
      <c r="F3355" s="112">
        <v>106.78210678210678</v>
      </c>
    </row>
    <row r="3356" spans="1:6" ht="15.75">
      <c r="A3356" s="123" t="s">
        <v>972</v>
      </c>
      <c r="B3356" s="110" t="s">
        <v>964</v>
      </c>
      <c r="C3356" s="110" t="s">
        <v>965</v>
      </c>
      <c r="D3356" s="111">
        <v>12</v>
      </c>
      <c r="E3356" s="111">
        <v>160</v>
      </c>
      <c r="F3356" s="112">
        <v>149.54112554112555</v>
      </c>
    </row>
    <row r="3357" spans="1:6" ht="15.75">
      <c r="A3357" s="123" t="s">
        <v>972</v>
      </c>
      <c r="B3357" s="110" t="s">
        <v>964</v>
      </c>
      <c r="C3357" s="110" t="s">
        <v>965</v>
      </c>
      <c r="D3357" s="111">
        <v>29</v>
      </c>
      <c r="E3357" s="111">
        <v>250</v>
      </c>
      <c r="F3357" s="112">
        <v>246.19113573407202</v>
      </c>
    </row>
    <row r="3358" spans="1:6" ht="15.75">
      <c r="A3358" s="123" t="s">
        <v>972</v>
      </c>
      <c r="B3358" s="110" t="s">
        <v>964</v>
      </c>
      <c r="C3358" s="110" t="s">
        <v>965</v>
      </c>
      <c r="D3358" s="111">
        <v>35</v>
      </c>
      <c r="E3358" s="111">
        <v>160</v>
      </c>
      <c r="F3358" s="112">
        <v>153.23520923520923</v>
      </c>
    </row>
    <row r="3359" spans="1:6" ht="15.75">
      <c r="A3359" s="123" t="s">
        <v>972</v>
      </c>
      <c r="B3359" s="110" t="s">
        <v>964</v>
      </c>
      <c r="C3359" s="110" t="s">
        <v>965</v>
      </c>
      <c r="D3359" s="111">
        <v>36</v>
      </c>
      <c r="E3359" s="111">
        <v>250</v>
      </c>
      <c r="F3359" s="112">
        <v>238.9427516158818</v>
      </c>
    </row>
    <row r="3360" spans="1:6" ht="15.75">
      <c r="A3360" s="123" t="s">
        <v>972</v>
      </c>
      <c r="B3360" s="110" t="s">
        <v>964</v>
      </c>
      <c r="C3360" s="110" t="s">
        <v>965</v>
      </c>
      <c r="D3360" s="111">
        <v>37</v>
      </c>
      <c r="E3360" s="111">
        <v>100</v>
      </c>
      <c r="F3360" s="112">
        <v>89.259259259259267</v>
      </c>
    </row>
    <row r="3361" spans="1:6" ht="15.75">
      <c r="A3361" s="123" t="s">
        <v>972</v>
      </c>
      <c r="B3361" s="110" t="s">
        <v>964</v>
      </c>
      <c r="C3361" s="110" t="s">
        <v>965</v>
      </c>
      <c r="D3361" s="111">
        <v>38</v>
      </c>
      <c r="E3361" s="111">
        <v>250</v>
      </c>
      <c r="F3361" s="112">
        <v>248.96121883656511</v>
      </c>
    </row>
    <row r="3362" spans="1:6" ht="15.75">
      <c r="A3362" s="123" t="s">
        <v>972</v>
      </c>
      <c r="B3362" s="110" t="s">
        <v>964</v>
      </c>
      <c r="C3362" s="110" t="s">
        <v>965</v>
      </c>
      <c r="D3362" s="111">
        <v>39</v>
      </c>
      <c r="E3362" s="111">
        <v>160</v>
      </c>
      <c r="F3362" s="112">
        <v>157.66810966810968</v>
      </c>
    </row>
    <row r="3363" spans="1:6" ht="15.75">
      <c r="A3363" s="123" t="s">
        <v>972</v>
      </c>
      <c r="B3363" s="110" t="s">
        <v>964</v>
      </c>
      <c r="C3363" s="110" t="s">
        <v>965</v>
      </c>
      <c r="D3363" s="111">
        <v>2</v>
      </c>
      <c r="E3363" s="111">
        <v>250</v>
      </c>
      <c r="F3363" s="112">
        <v>209.51061865189288</v>
      </c>
    </row>
    <row r="3364" spans="1:6" ht="15.75">
      <c r="A3364" s="123" t="s">
        <v>972</v>
      </c>
      <c r="B3364" s="110" t="s">
        <v>964</v>
      </c>
      <c r="C3364" s="110" t="s">
        <v>965</v>
      </c>
      <c r="D3364" s="111">
        <v>4</v>
      </c>
      <c r="E3364" s="111">
        <v>160</v>
      </c>
      <c r="F3364" s="112">
        <v>135.52669552669553</v>
      </c>
    </row>
    <row r="3365" spans="1:6" ht="15.75">
      <c r="A3365" s="123" t="s">
        <v>972</v>
      </c>
      <c r="B3365" s="110" t="s">
        <v>964</v>
      </c>
      <c r="C3365" s="110" t="s">
        <v>965</v>
      </c>
      <c r="D3365" s="111">
        <v>6</v>
      </c>
      <c r="E3365" s="111">
        <v>63</v>
      </c>
      <c r="F3365" s="112">
        <v>63</v>
      </c>
    </row>
    <row r="3366" spans="1:6" ht="15.75">
      <c r="A3366" s="123" t="s">
        <v>972</v>
      </c>
      <c r="B3366" s="110" t="s">
        <v>964</v>
      </c>
      <c r="C3366" s="110" t="s">
        <v>965</v>
      </c>
      <c r="D3366" s="111">
        <v>10</v>
      </c>
      <c r="E3366" s="111">
        <v>160</v>
      </c>
      <c r="F3366" s="112">
        <v>118.60317460317461</v>
      </c>
    </row>
    <row r="3367" spans="1:6" ht="15.75">
      <c r="A3367" s="123" t="s">
        <v>972</v>
      </c>
      <c r="B3367" s="110" t="s">
        <v>964</v>
      </c>
      <c r="C3367" s="110" t="s">
        <v>965</v>
      </c>
      <c r="D3367" s="111">
        <v>13</v>
      </c>
      <c r="E3367" s="111">
        <v>63</v>
      </c>
      <c r="F3367" s="112">
        <v>46.453846153846158</v>
      </c>
    </row>
    <row r="3368" spans="1:6" ht="15.75">
      <c r="A3368" s="123" t="s">
        <v>972</v>
      </c>
      <c r="B3368" s="110" t="s">
        <v>964</v>
      </c>
      <c r="C3368" s="110" t="s">
        <v>965</v>
      </c>
      <c r="D3368" s="111">
        <v>17</v>
      </c>
      <c r="E3368" s="111">
        <v>250</v>
      </c>
      <c r="F3368" s="112">
        <v>246.21421975992612</v>
      </c>
    </row>
    <row r="3369" spans="1:6" ht="15.75">
      <c r="A3369" s="123" t="s">
        <v>972</v>
      </c>
      <c r="B3369" s="110" t="s">
        <v>964</v>
      </c>
      <c r="C3369" s="110" t="s">
        <v>965</v>
      </c>
      <c r="D3369" s="111">
        <v>18</v>
      </c>
      <c r="E3369" s="111">
        <v>250</v>
      </c>
      <c r="F3369" s="112">
        <v>239.75069252077563</v>
      </c>
    </row>
    <row r="3370" spans="1:6" ht="15.75">
      <c r="A3370" s="123" t="s">
        <v>972</v>
      </c>
      <c r="B3370" s="110" t="s">
        <v>964</v>
      </c>
      <c r="C3370" s="110" t="s">
        <v>965</v>
      </c>
      <c r="D3370" s="111">
        <v>19</v>
      </c>
      <c r="E3370" s="111">
        <v>250</v>
      </c>
      <c r="F3370" s="112">
        <v>203.83194829178208</v>
      </c>
    </row>
    <row r="3371" spans="1:6" ht="15.75">
      <c r="A3371" s="123" t="s">
        <v>972</v>
      </c>
      <c r="B3371" s="110" t="s">
        <v>964</v>
      </c>
      <c r="C3371" s="110" t="s">
        <v>965</v>
      </c>
      <c r="D3371" s="111">
        <v>23</v>
      </c>
      <c r="E3371" s="111">
        <v>160</v>
      </c>
      <c r="F3371" s="112">
        <v>88.542568542568532</v>
      </c>
    </row>
    <row r="3372" spans="1:6" ht="15.75">
      <c r="A3372" s="123" t="s">
        <v>972</v>
      </c>
      <c r="B3372" s="110" t="s">
        <v>964</v>
      </c>
      <c r="C3372" s="110" t="s">
        <v>965</v>
      </c>
      <c r="D3372" s="111">
        <v>31</v>
      </c>
      <c r="E3372" s="111">
        <v>160</v>
      </c>
      <c r="F3372" s="112">
        <v>135.48051948051949</v>
      </c>
    </row>
    <row r="3373" spans="1:6" ht="15.75">
      <c r="A3373" s="123" t="s">
        <v>972</v>
      </c>
      <c r="B3373" s="110" t="s">
        <v>964</v>
      </c>
      <c r="C3373" s="110" t="s">
        <v>965</v>
      </c>
      <c r="D3373" s="111">
        <v>33</v>
      </c>
      <c r="E3373" s="111">
        <v>100</v>
      </c>
      <c r="F3373" s="112">
        <v>92.731481481481481</v>
      </c>
    </row>
    <row r="3374" spans="1:6" ht="15.75">
      <c r="A3374" s="123" t="s">
        <v>972</v>
      </c>
      <c r="B3374" s="110" t="s">
        <v>964</v>
      </c>
      <c r="C3374" s="110" t="s">
        <v>965</v>
      </c>
      <c r="D3374" s="111">
        <v>34</v>
      </c>
      <c r="E3374" s="111">
        <v>250</v>
      </c>
      <c r="F3374" s="112">
        <v>245.129270544783</v>
      </c>
    </row>
    <row r="3375" spans="1:6" ht="15.75">
      <c r="A3375" s="123" t="s">
        <v>972</v>
      </c>
      <c r="B3375" s="110" t="s">
        <v>964</v>
      </c>
      <c r="C3375" s="110" t="s">
        <v>965</v>
      </c>
      <c r="D3375" s="111">
        <v>81</v>
      </c>
      <c r="E3375" s="111">
        <v>250</v>
      </c>
      <c r="F3375" s="112">
        <v>238.8965835641736</v>
      </c>
    </row>
    <row r="3376" spans="1:6" ht="15.75">
      <c r="A3376" s="123" t="s">
        <v>972</v>
      </c>
      <c r="B3376" s="110" t="s">
        <v>964</v>
      </c>
      <c r="C3376" s="110" t="s">
        <v>965</v>
      </c>
      <c r="D3376" s="111">
        <v>5</v>
      </c>
      <c r="E3376" s="111">
        <v>630</v>
      </c>
      <c r="F3376" s="112">
        <v>617.40924092409239</v>
      </c>
    </row>
    <row r="3377" spans="1:6" ht="15.75">
      <c r="A3377" s="123" t="s">
        <v>972</v>
      </c>
      <c r="B3377" s="110" t="s">
        <v>964</v>
      </c>
      <c r="C3377" s="110" t="s">
        <v>965</v>
      </c>
      <c r="D3377" s="111">
        <v>25</v>
      </c>
      <c r="E3377" s="111">
        <v>630</v>
      </c>
      <c r="F3377" s="112">
        <v>621.75247524752479</v>
      </c>
    </row>
    <row r="3378" spans="1:6" ht="15.75">
      <c r="A3378" s="123" t="s">
        <v>972</v>
      </c>
      <c r="B3378" s="110" t="s">
        <v>964</v>
      </c>
      <c r="C3378" s="110" t="s">
        <v>965</v>
      </c>
      <c r="D3378" s="111">
        <v>27</v>
      </c>
      <c r="E3378" s="111">
        <v>160</v>
      </c>
      <c r="F3378" s="112">
        <v>140.12121212121212</v>
      </c>
    </row>
    <row r="3379" spans="1:6" ht="15.75">
      <c r="A3379" s="123" t="s">
        <v>973</v>
      </c>
      <c r="B3379" s="110" t="s">
        <v>964</v>
      </c>
      <c r="C3379" s="110" t="s">
        <v>965</v>
      </c>
      <c r="D3379" s="111">
        <v>1</v>
      </c>
      <c r="E3379" s="111">
        <v>160</v>
      </c>
      <c r="F3379" s="112">
        <v>134.84625378951927</v>
      </c>
    </row>
    <row r="3380" spans="1:6" ht="15.75">
      <c r="A3380" s="123" t="s">
        <v>973</v>
      </c>
      <c r="B3380" s="110" t="s">
        <v>964</v>
      </c>
      <c r="C3380" s="110" t="s">
        <v>965</v>
      </c>
      <c r="D3380" s="111">
        <v>2</v>
      </c>
      <c r="E3380" s="111">
        <v>100</v>
      </c>
      <c r="F3380" s="112">
        <v>64.356664356664353</v>
      </c>
    </row>
    <row r="3381" spans="1:6" ht="15.75">
      <c r="A3381" s="123" t="s">
        <v>973</v>
      </c>
      <c r="B3381" s="110" t="s">
        <v>964</v>
      </c>
      <c r="C3381" s="110" t="s">
        <v>965</v>
      </c>
      <c r="D3381" s="111">
        <v>3</v>
      </c>
      <c r="E3381" s="111">
        <v>100</v>
      </c>
      <c r="F3381" s="112">
        <v>87.479787479787475</v>
      </c>
    </row>
    <row r="3382" spans="1:6" ht="15.75">
      <c r="A3382" s="123" t="s">
        <v>973</v>
      </c>
      <c r="B3382" s="110" t="s">
        <v>964</v>
      </c>
      <c r="C3382" s="110" t="s">
        <v>965</v>
      </c>
      <c r="D3382" s="111">
        <v>4</v>
      </c>
      <c r="E3382" s="111">
        <v>100</v>
      </c>
      <c r="F3382" s="112">
        <v>88.958188958188956</v>
      </c>
    </row>
    <row r="3383" spans="1:6" ht="15.75">
      <c r="A3383" s="123" t="s">
        <v>973</v>
      </c>
      <c r="B3383" s="110" t="s">
        <v>964</v>
      </c>
      <c r="C3383" s="110" t="s">
        <v>965</v>
      </c>
      <c r="D3383" s="111">
        <v>36</v>
      </c>
      <c r="E3383" s="111">
        <v>100</v>
      </c>
      <c r="F3383" s="112">
        <v>100</v>
      </c>
    </row>
    <row r="3384" spans="1:6" ht="15.75">
      <c r="A3384" s="123" t="s">
        <v>974</v>
      </c>
      <c r="B3384" s="110" t="s">
        <v>964</v>
      </c>
      <c r="C3384" s="110" t="s">
        <v>965</v>
      </c>
      <c r="D3384" s="111">
        <v>7</v>
      </c>
      <c r="E3384" s="111">
        <v>160</v>
      </c>
      <c r="F3384" s="112">
        <v>151.7771040854627</v>
      </c>
    </row>
    <row r="3385" spans="1:6" ht="15.75">
      <c r="A3385" s="123" t="s">
        <v>974</v>
      </c>
      <c r="B3385" s="110" t="s">
        <v>964</v>
      </c>
      <c r="C3385" s="110" t="s">
        <v>965</v>
      </c>
      <c r="D3385" s="111">
        <v>8</v>
      </c>
      <c r="E3385" s="111">
        <v>100</v>
      </c>
      <c r="F3385" s="112">
        <v>93.231693231693228</v>
      </c>
    </row>
    <row r="3386" spans="1:6" ht="15.75">
      <c r="A3386" s="123" t="s">
        <v>974</v>
      </c>
      <c r="B3386" s="110" t="s">
        <v>964</v>
      </c>
      <c r="C3386" s="110" t="s">
        <v>965</v>
      </c>
      <c r="D3386" s="111">
        <v>9</v>
      </c>
      <c r="E3386" s="111">
        <v>160</v>
      </c>
      <c r="F3386" s="112">
        <v>139.21177999133823</v>
      </c>
    </row>
    <row r="3387" spans="1:6" ht="15.75">
      <c r="A3387" s="123" t="s">
        <v>974</v>
      </c>
      <c r="B3387" s="110" t="s">
        <v>964</v>
      </c>
      <c r="C3387" s="110" t="s">
        <v>965</v>
      </c>
      <c r="D3387" s="111">
        <v>10</v>
      </c>
      <c r="E3387" s="111">
        <v>250</v>
      </c>
      <c r="F3387" s="112">
        <v>171.54009608277897</v>
      </c>
    </row>
    <row r="3388" spans="1:6" ht="15.75">
      <c r="A3388" s="123" t="s">
        <v>974</v>
      </c>
      <c r="B3388" s="110" t="s">
        <v>964</v>
      </c>
      <c r="C3388" s="110" t="s">
        <v>965</v>
      </c>
      <c r="D3388" s="111">
        <v>12</v>
      </c>
      <c r="E3388" s="111">
        <v>250</v>
      </c>
      <c r="F3388" s="112">
        <v>203.87564671101256</v>
      </c>
    </row>
    <row r="3389" spans="1:6" ht="15.75">
      <c r="A3389" s="123" t="s">
        <v>974</v>
      </c>
      <c r="B3389" s="110" t="s">
        <v>964</v>
      </c>
      <c r="C3389" s="110" t="s">
        <v>965</v>
      </c>
      <c r="D3389" s="111">
        <v>13</v>
      </c>
      <c r="E3389" s="111">
        <v>320</v>
      </c>
      <c r="F3389" s="112">
        <v>307.22679370578896</v>
      </c>
    </row>
    <row r="3390" spans="1:6" ht="15.75">
      <c r="A3390" s="123" t="s">
        <v>974</v>
      </c>
      <c r="B3390" s="110" t="s">
        <v>964</v>
      </c>
      <c r="C3390" s="110" t="s">
        <v>965</v>
      </c>
      <c r="D3390" s="111">
        <v>15</v>
      </c>
      <c r="E3390" s="111">
        <v>250</v>
      </c>
      <c r="F3390" s="112">
        <v>227.61917960088692</v>
      </c>
    </row>
    <row r="3391" spans="1:6" ht="15.75">
      <c r="A3391" s="123" t="s">
        <v>974</v>
      </c>
      <c r="B3391" s="110" t="s">
        <v>964</v>
      </c>
      <c r="C3391" s="110" t="s">
        <v>965</v>
      </c>
      <c r="D3391" s="111">
        <v>23</v>
      </c>
      <c r="E3391" s="111">
        <v>250</v>
      </c>
      <c r="F3391" s="112">
        <v>249.5380635624538</v>
      </c>
    </row>
    <row r="3392" spans="1:6" ht="15.75">
      <c r="A3392" s="123" t="s">
        <v>974</v>
      </c>
      <c r="B3392" s="110" t="s">
        <v>964</v>
      </c>
      <c r="C3392" s="110" t="s">
        <v>965</v>
      </c>
      <c r="D3392" s="111">
        <v>26</v>
      </c>
      <c r="E3392" s="111">
        <v>100</v>
      </c>
      <c r="F3392" s="112">
        <v>82.744282744282742</v>
      </c>
    </row>
    <row r="3393" spans="1:6" ht="15.75">
      <c r="A3393" s="123" t="s">
        <v>974</v>
      </c>
      <c r="B3393" s="110" t="s">
        <v>964</v>
      </c>
      <c r="C3393" s="110" t="s">
        <v>965</v>
      </c>
      <c r="D3393" s="111">
        <v>30</v>
      </c>
      <c r="E3393" s="111">
        <v>160</v>
      </c>
      <c r="F3393" s="112">
        <v>157.75949184351089</v>
      </c>
    </row>
    <row r="3394" spans="1:6" ht="15.75">
      <c r="A3394" s="123" t="s">
        <v>974</v>
      </c>
      <c r="B3394" s="110" t="s">
        <v>964</v>
      </c>
      <c r="C3394" s="110" t="s">
        <v>965</v>
      </c>
      <c r="D3394" s="111">
        <v>31</v>
      </c>
      <c r="E3394" s="111">
        <v>100</v>
      </c>
      <c r="F3394" s="112">
        <v>83.321783321783329</v>
      </c>
    </row>
    <row r="3395" spans="1:6" ht="15.75">
      <c r="A3395" s="123" t="s">
        <v>975</v>
      </c>
      <c r="B3395" s="110" t="s">
        <v>964</v>
      </c>
      <c r="C3395" s="110" t="s">
        <v>965</v>
      </c>
      <c r="D3395" s="111">
        <v>14</v>
      </c>
      <c r="E3395" s="111">
        <v>100</v>
      </c>
      <c r="F3395" s="112">
        <v>88.542388542388537</v>
      </c>
    </row>
    <row r="3396" spans="1:6" ht="15.75">
      <c r="A3396" s="123" t="s">
        <v>976</v>
      </c>
      <c r="B3396" s="110" t="s">
        <v>964</v>
      </c>
      <c r="C3396" s="110" t="s">
        <v>965</v>
      </c>
      <c r="D3396" s="111">
        <v>15</v>
      </c>
      <c r="E3396" s="111">
        <v>160</v>
      </c>
      <c r="F3396" s="112">
        <v>158.42933448823445</v>
      </c>
    </row>
    <row r="3397" spans="1:6" ht="15.75">
      <c r="A3397" s="123" t="s">
        <v>977</v>
      </c>
      <c r="B3397" s="110" t="s">
        <v>964</v>
      </c>
      <c r="C3397" s="110" t="s">
        <v>965</v>
      </c>
      <c r="D3397" s="111">
        <v>18</v>
      </c>
      <c r="E3397" s="111">
        <v>100</v>
      </c>
      <c r="F3397" s="112">
        <v>98.45229845229845</v>
      </c>
    </row>
    <row r="3398" spans="1:6" ht="15.75">
      <c r="A3398" s="123" t="s">
        <v>975</v>
      </c>
      <c r="B3398" s="110" t="s">
        <v>964</v>
      </c>
      <c r="C3398" s="110" t="s">
        <v>965</v>
      </c>
      <c r="D3398" s="111">
        <v>13</v>
      </c>
      <c r="E3398" s="111">
        <v>100</v>
      </c>
      <c r="F3398" s="112">
        <v>83.206283206283203</v>
      </c>
    </row>
    <row r="3399" spans="1:6" ht="15.75">
      <c r="A3399" s="123" t="s">
        <v>975</v>
      </c>
      <c r="B3399" s="110" t="s">
        <v>964</v>
      </c>
      <c r="C3399" s="110" t="s">
        <v>965</v>
      </c>
      <c r="D3399" s="111">
        <v>34</v>
      </c>
      <c r="E3399" s="111">
        <v>160</v>
      </c>
      <c r="F3399" s="112">
        <v>156.67388479861413</v>
      </c>
    </row>
    <row r="3400" spans="1:6" ht="15.75">
      <c r="A3400" s="123" t="s">
        <v>975</v>
      </c>
      <c r="B3400" s="110" t="s">
        <v>964</v>
      </c>
      <c r="C3400" s="110" t="s">
        <v>965</v>
      </c>
      <c r="D3400" s="111">
        <v>3</v>
      </c>
      <c r="E3400" s="111">
        <v>100</v>
      </c>
      <c r="F3400" s="112">
        <v>81.242781242781248</v>
      </c>
    </row>
    <row r="3401" spans="1:6" ht="15.75">
      <c r="A3401" s="123" t="s">
        <v>975</v>
      </c>
      <c r="B3401" s="110" t="s">
        <v>964</v>
      </c>
      <c r="C3401" s="110" t="s">
        <v>965</v>
      </c>
      <c r="D3401" s="111">
        <v>6</v>
      </c>
      <c r="E3401" s="111">
        <v>160</v>
      </c>
      <c r="F3401" s="112">
        <v>159.42254944420384</v>
      </c>
    </row>
    <row r="3402" spans="1:6" ht="15.75">
      <c r="A3402" s="123" t="s">
        <v>975</v>
      </c>
      <c r="B3402" s="110" t="s">
        <v>964</v>
      </c>
      <c r="C3402" s="110" t="s">
        <v>965</v>
      </c>
      <c r="D3402" s="111">
        <v>10</v>
      </c>
      <c r="E3402" s="111">
        <v>400</v>
      </c>
      <c r="F3402" s="112">
        <v>395.63485189676078</v>
      </c>
    </row>
    <row r="3403" spans="1:6" ht="15.75">
      <c r="A3403" s="123" t="s">
        <v>975</v>
      </c>
      <c r="B3403" s="110" t="s">
        <v>964</v>
      </c>
      <c r="C3403" s="110" t="s">
        <v>965</v>
      </c>
      <c r="D3403" s="111">
        <v>11</v>
      </c>
      <c r="E3403" s="111">
        <v>160</v>
      </c>
      <c r="F3403" s="112">
        <v>151.52302584091237</v>
      </c>
    </row>
    <row r="3404" spans="1:6" ht="15.75">
      <c r="A3404" s="123" t="s">
        <v>975</v>
      </c>
      <c r="B3404" s="110" t="s">
        <v>964</v>
      </c>
      <c r="C3404" s="110" t="s">
        <v>965</v>
      </c>
      <c r="D3404" s="111">
        <v>12</v>
      </c>
      <c r="E3404" s="111">
        <v>630</v>
      </c>
      <c r="F3404" s="112">
        <v>595.63510392609703</v>
      </c>
    </row>
    <row r="3405" spans="1:6" ht="15.75">
      <c r="A3405" s="123" t="s">
        <v>975</v>
      </c>
      <c r="B3405" s="110" t="s">
        <v>964</v>
      </c>
      <c r="C3405" s="110" t="s">
        <v>965</v>
      </c>
      <c r="D3405" s="111">
        <v>22</v>
      </c>
      <c r="E3405" s="111">
        <v>160</v>
      </c>
      <c r="F3405" s="112">
        <v>150.95652173913044</v>
      </c>
    </row>
    <row r="3406" spans="1:6" ht="15.75">
      <c r="A3406" s="123" t="s">
        <v>975</v>
      </c>
      <c r="B3406" s="110" t="s">
        <v>964</v>
      </c>
      <c r="C3406" s="110" t="s">
        <v>965</v>
      </c>
      <c r="D3406" s="111">
        <v>25</v>
      </c>
      <c r="E3406" s="111">
        <v>250</v>
      </c>
      <c r="F3406" s="112">
        <v>241.80062823355507</v>
      </c>
    </row>
    <row r="3407" spans="1:6" ht="15.75">
      <c r="A3407" s="123" t="s">
        <v>975</v>
      </c>
      <c r="B3407" s="110" t="s">
        <v>964</v>
      </c>
      <c r="C3407" s="110" t="s">
        <v>965</v>
      </c>
      <c r="D3407" s="111">
        <v>29</v>
      </c>
      <c r="E3407" s="111">
        <v>63</v>
      </c>
      <c r="F3407" s="112">
        <v>58.102310231023104</v>
      </c>
    </row>
    <row r="3408" spans="1:6" ht="15.75">
      <c r="A3408" s="123" t="s">
        <v>975</v>
      </c>
      <c r="B3408" s="110" t="s">
        <v>964</v>
      </c>
      <c r="C3408" s="110" t="s">
        <v>965</v>
      </c>
      <c r="D3408" s="111">
        <v>35</v>
      </c>
      <c r="E3408" s="111">
        <v>100</v>
      </c>
      <c r="F3408" s="112">
        <v>97.18179718179718</v>
      </c>
    </row>
    <row r="3409" spans="1:6" ht="15.75">
      <c r="A3409" s="123" t="s">
        <v>975</v>
      </c>
      <c r="B3409" s="110" t="s">
        <v>964</v>
      </c>
      <c r="C3409" s="110" t="s">
        <v>965</v>
      </c>
      <c r="D3409" s="111">
        <v>38</v>
      </c>
      <c r="E3409" s="111">
        <v>160</v>
      </c>
      <c r="F3409" s="112">
        <v>144.24714883788076</v>
      </c>
    </row>
    <row r="3410" spans="1:6" ht="15.75">
      <c r="A3410" s="123" t="s">
        <v>975</v>
      </c>
      <c r="B3410" s="110" t="s">
        <v>964</v>
      </c>
      <c r="C3410" s="110" t="s">
        <v>965</v>
      </c>
      <c r="D3410" s="111">
        <v>39</v>
      </c>
      <c r="E3410" s="111">
        <v>100</v>
      </c>
      <c r="F3410" s="112">
        <v>94.08639408639408</v>
      </c>
    </row>
    <row r="3411" spans="1:6" ht="15.75">
      <c r="A3411" s="123" t="s">
        <v>978</v>
      </c>
      <c r="B3411" s="110" t="s">
        <v>964</v>
      </c>
      <c r="C3411" s="110" t="s">
        <v>965</v>
      </c>
      <c r="D3411" s="111">
        <v>1</v>
      </c>
      <c r="E3411" s="111">
        <v>160</v>
      </c>
      <c r="F3411" s="112">
        <v>159.6535296665223</v>
      </c>
    </row>
    <row r="3412" spans="1:6" ht="15.75">
      <c r="A3412" s="123" t="s">
        <v>979</v>
      </c>
      <c r="B3412" s="110" t="s">
        <v>964</v>
      </c>
      <c r="C3412" s="110" t="s">
        <v>965</v>
      </c>
      <c r="D3412" s="111">
        <v>42</v>
      </c>
      <c r="E3412" s="111">
        <v>250</v>
      </c>
      <c r="F3412" s="112">
        <v>246.30655586334257</v>
      </c>
    </row>
    <row r="3413" spans="1:6" ht="15.75">
      <c r="A3413" s="123" t="s">
        <v>979</v>
      </c>
      <c r="B3413" s="110" t="s">
        <v>964</v>
      </c>
      <c r="C3413" s="110" t="s">
        <v>965</v>
      </c>
      <c r="D3413" s="111">
        <v>56</v>
      </c>
      <c r="E3413" s="111">
        <v>250</v>
      </c>
      <c r="F3413" s="112">
        <v>234.98706577974872</v>
      </c>
    </row>
    <row r="3414" spans="1:6" ht="15.75">
      <c r="A3414" s="123" t="s">
        <v>979</v>
      </c>
      <c r="B3414" s="110" t="s">
        <v>964</v>
      </c>
      <c r="C3414" s="110" t="s">
        <v>965</v>
      </c>
      <c r="D3414" s="111">
        <v>98</v>
      </c>
      <c r="E3414" s="111">
        <v>250</v>
      </c>
      <c r="F3414" s="112">
        <v>240.53030303030303</v>
      </c>
    </row>
    <row r="3415" spans="1:6" ht="15.75">
      <c r="A3415" s="123" t="s">
        <v>979</v>
      </c>
      <c r="B3415" s="110" t="s">
        <v>964</v>
      </c>
      <c r="C3415" s="110" t="s">
        <v>965</v>
      </c>
      <c r="D3415" s="111">
        <v>107</v>
      </c>
      <c r="E3415" s="111">
        <v>250</v>
      </c>
      <c r="F3415" s="112">
        <v>244.68773096821877</v>
      </c>
    </row>
    <row r="3416" spans="1:6" ht="15.75">
      <c r="A3416" s="123" t="s">
        <v>979</v>
      </c>
      <c r="B3416" s="110" t="s">
        <v>964</v>
      </c>
      <c r="C3416" s="110" t="s">
        <v>965</v>
      </c>
      <c r="D3416" s="111">
        <v>113</v>
      </c>
      <c r="E3416" s="111">
        <v>160</v>
      </c>
      <c r="F3416" s="112">
        <v>147.52706799480293</v>
      </c>
    </row>
    <row r="3417" spans="1:6" ht="15.75">
      <c r="A3417" s="123" t="s">
        <v>980</v>
      </c>
      <c r="B3417" s="110" t="s">
        <v>964</v>
      </c>
      <c r="C3417" s="110" t="s">
        <v>965</v>
      </c>
      <c r="D3417" s="111">
        <v>2</v>
      </c>
      <c r="E3417" s="111">
        <v>250</v>
      </c>
      <c r="F3417" s="112">
        <v>243.3019216555802</v>
      </c>
    </row>
    <row r="3418" spans="1:6" ht="15.75">
      <c r="A3418" s="123" t="s">
        <v>981</v>
      </c>
      <c r="B3418" s="110" t="s">
        <v>964</v>
      </c>
      <c r="C3418" s="110" t="s">
        <v>965</v>
      </c>
      <c r="D3418" s="111">
        <v>4</v>
      </c>
      <c r="E3418" s="111">
        <v>100</v>
      </c>
      <c r="F3418" s="112">
        <v>75.744975744975747</v>
      </c>
    </row>
    <row r="3419" spans="1:6" ht="15.75">
      <c r="A3419" s="123" t="s">
        <v>981</v>
      </c>
      <c r="B3419" s="110" t="s">
        <v>964</v>
      </c>
      <c r="C3419" s="110" t="s">
        <v>965</v>
      </c>
      <c r="D3419" s="111">
        <v>5</v>
      </c>
      <c r="E3419" s="111">
        <v>250</v>
      </c>
      <c r="F3419" s="112">
        <v>250</v>
      </c>
    </row>
    <row r="3420" spans="1:6" ht="15.75">
      <c r="A3420" s="123" t="s">
        <v>981</v>
      </c>
      <c r="B3420" s="110" t="s">
        <v>964</v>
      </c>
      <c r="C3420" s="110" t="s">
        <v>965</v>
      </c>
      <c r="D3420" s="111">
        <v>6</v>
      </c>
      <c r="E3420" s="111">
        <v>250</v>
      </c>
      <c r="F3420" s="112">
        <v>224.82446415373244</v>
      </c>
    </row>
    <row r="3421" spans="1:6" ht="15.75">
      <c r="A3421" s="123" t="s">
        <v>981</v>
      </c>
      <c r="B3421" s="110" t="s">
        <v>964</v>
      </c>
      <c r="C3421" s="110" t="s">
        <v>965</v>
      </c>
      <c r="D3421" s="111">
        <v>101</v>
      </c>
      <c r="E3421" s="111">
        <v>63</v>
      </c>
      <c r="F3421" s="112">
        <v>61.613861386138616</v>
      </c>
    </row>
    <row r="3422" spans="1:6" ht="15.75">
      <c r="A3422" s="123" t="s">
        <v>981</v>
      </c>
      <c r="B3422" s="110" t="s">
        <v>964</v>
      </c>
      <c r="C3422" s="110" t="s">
        <v>965</v>
      </c>
      <c r="D3422" s="111">
        <v>102</v>
      </c>
      <c r="E3422" s="111">
        <v>160</v>
      </c>
      <c r="F3422" s="112">
        <v>160</v>
      </c>
    </row>
    <row r="3423" spans="1:6" ht="15.75">
      <c r="A3423" s="123" t="s">
        <v>982</v>
      </c>
      <c r="B3423" s="110" t="s">
        <v>964</v>
      </c>
      <c r="C3423" s="110" t="s">
        <v>965</v>
      </c>
      <c r="D3423" s="111">
        <v>126</v>
      </c>
      <c r="E3423" s="111">
        <v>250</v>
      </c>
      <c r="F3423" s="112">
        <v>250</v>
      </c>
    </row>
    <row r="3424" spans="1:6" ht="15.75">
      <c r="A3424" s="123" t="s">
        <v>982</v>
      </c>
      <c r="B3424" s="110" t="s">
        <v>964</v>
      </c>
      <c r="C3424" s="110" t="s">
        <v>965</v>
      </c>
      <c r="D3424" s="111">
        <v>127</v>
      </c>
      <c r="E3424" s="111">
        <v>100</v>
      </c>
      <c r="F3424" s="112">
        <v>100</v>
      </c>
    </row>
    <row r="3425" spans="1:6" ht="15.75">
      <c r="A3425" s="123" t="s">
        <v>982</v>
      </c>
      <c r="B3425" s="110" t="s">
        <v>964</v>
      </c>
      <c r="C3425" s="110" t="s">
        <v>965</v>
      </c>
      <c r="D3425" s="111">
        <v>129</v>
      </c>
      <c r="E3425" s="111">
        <v>100</v>
      </c>
      <c r="F3425" s="112">
        <v>100</v>
      </c>
    </row>
    <row r="3426" spans="1:6" ht="15.75">
      <c r="A3426" s="123" t="s">
        <v>983</v>
      </c>
      <c r="B3426" s="110" t="s">
        <v>964</v>
      </c>
      <c r="C3426" s="110" t="s">
        <v>965</v>
      </c>
      <c r="D3426" s="111">
        <v>9</v>
      </c>
      <c r="E3426" s="111">
        <v>400</v>
      </c>
      <c r="F3426" s="112">
        <v>380.59934176338123</v>
      </c>
    </row>
    <row r="3427" spans="1:6" ht="15.75">
      <c r="A3427" s="123" t="s">
        <v>983</v>
      </c>
      <c r="B3427" s="110" t="s">
        <v>964</v>
      </c>
      <c r="C3427" s="110" t="s">
        <v>965</v>
      </c>
      <c r="D3427" s="111">
        <v>10</v>
      </c>
      <c r="E3427" s="111">
        <v>250</v>
      </c>
      <c r="F3427" s="112">
        <v>239.37546193643755</v>
      </c>
    </row>
    <row r="3428" spans="1:6" ht="15.75">
      <c r="A3428" s="123" t="s">
        <v>983</v>
      </c>
      <c r="B3428" s="110" t="s">
        <v>964</v>
      </c>
      <c r="C3428" s="110" t="s">
        <v>965</v>
      </c>
      <c r="D3428" s="111">
        <v>11</v>
      </c>
      <c r="E3428" s="111">
        <v>100</v>
      </c>
      <c r="F3428" s="112">
        <v>54.261954261954273</v>
      </c>
    </row>
    <row r="3429" spans="1:6" ht="15.75">
      <c r="A3429" s="123" t="s">
        <v>983</v>
      </c>
      <c r="B3429" s="110" t="s">
        <v>964</v>
      </c>
      <c r="C3429" s="110" t="s">
        <v>965</v>
      </c>
      <c r="D3429" s="111">
        <v>12</v>
      </c>
      <c r="E3429" s="111">
        <v>400</v>
      </c>
      <c r="F3429" s="112">
        <v>390.53063109879321</v>
      </c>
    </row>
    <row r="3430" spans="1:6" ht="15.75">
      <c r="A3430" s="123" t="s">
        <v>983</v>
      </c>
      <c r="B3430" s="110" t="s">
        <v>964</v>
      </c>
      <c r="C3430" s="110" t="s">
        <v>965</v>
      </c>
      <c r="D3430" s="111">
        <v>71</v>
      </c>
      <c r="E3430" s="111">
        <v>250</v>
      </c>
      <c r="F3430" s="112">
        <v>234.52512934220252</v>
      </c>
    </row>
    <row r="3431" spans="1:6" ht="15.75">
      <c r="A3431" s="123" t="s">
        <v>983</v>
      </c>
      <c r="B3431" s="110" t="s">
        <v>964</v>
      </c>
      <c r="C3431" s="110" t="s">
        <v>965</v>
      </c>
      <c r="D3431" s="111">
        <v>77</v>
      </c>
      <c r="E3431" s="111">
        <v>100</v>
      </c>
      <c r="F3431" s="112">
        <v>95.841995841995839</v>
      </c>
    </row>
    <row r="3432" spans="1:6" ht="15.75">
      <c r="A3432" s="123" t="s">
        <v>984</v>
      </c>
      <c r="B3432" s="110" t="s">
        <v>964</v>
      </c>
      <c r="C3432" s="110" t="s">
        <v>965</v>
      </c>
      <c r="D3432" s="111">
        <v>25</v>
      </c>
      <c r="E3432" s="111">
        <v>250</v>
      </c>
      <c r="F3432" s="112">
        <v>222.05284552845529</v>
      </c>
    </row>
    <row r="3433" spans="1:6" ht="15.75">
      <c r="A3433" s="123" t="s">
        <v>984</v>
      </c>
      <c r="B3433" s="110" t="s">
        <v>964</v>
      </c>
      <c r="C3433" s="110" t="s">
        <v>965</v>
      </c>
      <c r="D3433" s="111">
        <v>28</v>
      </c>
      <c r="E3433" s="111">
        <v>250</v>
      </c>
      <c r="F3433" s="112">
        <v>204.96119733924613</v>
      </c>
    </row>
    <row r="3434" spans="1:6" ht="15.75">
      <c r="A3434" s="123" t="s">
        <v>984</v>
      </c>
      <c r="B3434" s="110" t="s">
        <v>964</v>
      </c>
      <c r="C3434" s="110" t="s">
        <v>965</v>
      </c>
      <c r="D3434" s="111">
        <v>55</v>
      </c>
      <c r="E3434" s="111">
        <v>100</v>
      </c>
      <c r="F3434" s="112">
        <v>82.443982443982449</v>
      </c>
    </row>
    <row r="3435" spans="1:6" ht="15.75">
      <c r="A3435" s="123" t="s">
        <v>984</v>
      </c>
      <c r="B3435" s="110" t="s">
        <v>964</v>
      </c>
      <c r="C3435" s="110" t="s">
        <v>965</v>
      </c>
      <c r="D3435" s="111">
        <v>91</v>
      </c>
      <c r="E3435" s="111">
        <v>250</v>
      </c>
      <c r="F3435" s="112">
        <v>218.35735402808575</v>
      </c>
    </row>
    <row r="3436" spans="1:6" ht="15.75">
      <c r="A3436" s="123" t="s">
        <v>984</v>
      </c>
      <c r="B3436" s="110" t="s">
        <v>964</v>
      </c>
      <c r="C3436" s="110" t="s">
        <v>965</v>
      </c>
      <c r="D3436" s="111">
        <v>146</v>
      </c>
      <c r="E3436" s="111">
        <v>250</v>
      </c>
      <c r="F3436" s="112">
        <v>212.81411677753141</v>
      </c>
    </row>
    <row r="3437" spans="1:6" ht="15.75">
      <c r="A3437" s="123" t="s">
        <v>984</v>
      </c>
      <c r="B3437" s="110" t="s">
        <v>964</v>
      </c>
      <c r="C3437" s="110" t="s">
        <v>965</v>
      </c>
      <c r="D3437" s="111">
        <v>148</v>
      </c>
      <c r="E3437" s="111">
        <v>160</v>
      </c>
      <c r="F3437" s="112">
        <v>135.0541359896059</v>
      </c>
    </row>
    <row r="3438" spans="1:6" ht="15.75">
      <c r="A3438" s="123" t="s">
        <v>984</v>
      </c>
      <c r="B3438" s="110" t="s">
        <v>964</v>
      </c>
      <c r="C3438" s="110" t="s">
        <v>965</v>
      </c>
      <c r="D3438" s="111">
        <v>149</v>
      </c>
      <c r="E3438" s="111">
        <v>100</v>
      </c>
      <c r="F3438" s="112">
        <v>88.68098868098869</v>
      </c>
    </row>
    <row r="3439" spans="1:6" ht="15.75">
      <c r="A3439" s="123" t="s">
        <v>984</v>
      </c>
      <c r="B3439" s="110" t="s">
        <v>964</v>
      </c>
      <c r="C3439" s="110" t="s">
        <v>965</v>
      </c>
      <c r="D3439" s="111">
        <v>150</v>
      </c>
      <c r="E3439" s="111">
        <v>400</v>
      </c>
      <c r="F3439" s="112">
        <v>218.00334892314797</v>
      </c>
    </row>
    <row r="3440" spans="1:6" ht="15.75">
      <c r="A3440" s="123" t="s">
        <v>984</v>
      </c>
      <c r="B3440" s="110" t="s">
        <v>964</v>
      </c>
      <c r="C3440" s="110" t="s">
        <v>965</v>
      </c>
      <c r="D3440" s="111">
        <v>151</v>
      </c>
      <c r="E3440" s="111">
        <v>250</v>
      </c>
      <c r="F3440" s="112">
        <v>186.71470805617147</v>
      </c>
    </row>
    <row r="3441" spans="1:6" ht="15.75">
      <c r="A3441" s="123" t="s">
        <v>984</v>
      </c>
      <c r="B3441" s="110" t="s">
        <v>964</v>
      </c>
      <c r="C3441" s="110" t="s">
        <v>965</v>
      </c>
      <c r="D3441" s="111">
        <v>152</v>
      </c>
      <c r="E3441" s="111">
        <v>250</v>
      </c>
      <c r="F3441" s="112">
        <v>237.98965262379897</v>
      </c>
    </row>
    <row r="3442" spans="1:6" ht="15.75">
      <c r="A3442" s="123" t="s">
        <v>984</v>
      </c>
      <c r="B3442" s="110" t="s">
        <v>964</v>
      </c>
      <c r="C3442" s="110" t="s">
        <v>965</v>
      </c>
      <c r="D3442" s="111">
        <v>153</v>
      </c>
      <c r="E3442" s="111">
        <v>100</v>
      </c>
      <c r="F3442" s="112">
        <v>83.598983598983594</v>
      </c>
    </row>
    <row r="3443" spans="1:6" ht="15.75">
      <c r="A3443" s="123" t="s">
        <v>984</v>
      </c>
      <c r="B3443" s="110" t="s">
        <v>964</v>
      </c>
      <c r="C3443" s="110" t="s">
        <v>965</v>
      </c>
      <c r="D3443" s="111">
        <v>154</v>
      </c>
      <c r="E3443" s="111">
        <v>160</v>
      </c>
      <c r="F3443" s="112">
        <v>113.8039555363072</v>
      </c>
    </row>
    <row r="3444" spans="1:6" ht="15.75">
      <c r="A3444" s="123" t="s">
        <v>984</v>
      </c>
      <c r="B3444" s="110" t="s">
        <v>964</v>
      </c>
      <c r="C3444" s="110" t="s">
        <v>965</v>
      </c>
      <c r="D3444" s="111">
        <v>106</v>
      </c>
      <c r="E3444" s="111">
        <v>100</v>
      </c>
      <c r="F3444" s="112">
        <v>65.972222222222229</v>
      </c>
    </row>
    <row r="3445" spans="1:6" ht="15.75">
      <c r="A3445" s="123" t="s">
        <v>985</v>
      </c>
      <c r="B3445" s="110" t="s">
        <v>964</v>
      </c>
      <c r="C3445" s="110" t="s">
        <v>965</v>
      </c>
      <c r="D3445" s="111">
        <v>33</v>
      </c>
      <c r="E3445" s="111">
        <v>63</v>
      </c>
      <c r="F3445" s="112">
        <v>63</v>
      </c>
    </row>
    <row r="3446" spans="1:6" ht="15.75">
      <c r="A3446" s="123" t="s">
        <v>985</v>
      </c>
      <c r="B3446" s="110" t="s">
        <v>964</v>
      </c>
      <c r="C3446" s="110" t="s">
        <v>965</v>
      </c>
      <c r="D3446" s="111">
        <v>38</v>
      </c>
      <c r="E3446" s="111">
        <v>160</v>
      </c>
      <c r="F3446" s="112">
        <v>159.30705933304461</v>
      </c>
    </row>
    <row r="3447" spans="1:6" ht="15.75">
      <c r="A3447" s="123" t="s">
        <v>985</v>
      </c>
      <c r="B3447" s="110" t="s">
        <v>964</v>
      </c>
      <c r="C3447" s="110" t="s">
        <v>965</v>
      </c>
      <c r="D3447" s="111">
        <v>118</v>
      </c>
      <c r="E3447" s="111">
        <v>160</v>
      </c>
      <c r="F3447" s="112">
        <v>154.68745488667534</v>
      </c>
    </row>
    <row r="3448" spans="1:6" ht="15.75">
      <c r="A3448" s="123" t="s">
        <v>985</v>
      </c>
      <c r="B3448" s="110" t="s">
        <v>964</v>
      </c>
      <c r="C3448" s="110" t="s">
        <v>965</v>
      </c>
      <c r="D3448" s="111">
        <v>122</v>
      </c>
      <c r="E3448" s="111">
        <v>160</v>
      </c>
      <c r="F3448" s="112">
        <v>152.83961310812762</v>
      </c>
    </row>
    <row r="3449" spans="1:6" ht="15.75">
      <c r="A3449" s="123" t="s">
        <v>985</v>
      </c>
      <c r="B3449" s="110" t="s">
        <v>964</v>
      </c>
      <c r="C3449" s="110" t="s">
        <v>965</v>
      </c>
      <c r="D3449" s="111">
        <v>157</v>
      </c>
      <c r="E3449" s="111">
        <v>400</v>
      </c>
      <c r="F3449" s="112">
        <v>400</v>
      </c>
    </row>
    <row r="3450" spans="1:6" ht="15.75">
      <c r="A3450" s="123" t="s">
        <v>984</v>
      </c>
      <c r="B3450" s="110" t="s">
        <v>964</v>
      </c>
      <c r="C3450" s="110" t="s">
        <v>965</v>
      </c>
      <c r="D3450" s="111">
        <v>92</v>
      </c>
      <c r="E3450" s="111">
        <v>100</v>
      </c>
      <c r="F3450" s="112">
        <v>100</v>
      </c>
    </row>
    <row r="3451" spans="1:6" ht="15.75">
      <c r="A3451" s="123" t="s">
        <v>984</v>
      </c>
      <c r="B3451" s="110" t="s">
        <v>964</v>
      </c>
      <c r="C3451" s="110" t="s">
        <v>965</v>
      </c>
      <c r="D3451" s="111">
        <v>27</v>
      </c>
      <c r="E3451" s="111">
        <v>160</v>
      </c>
      <c r="F3451" s="112">
        <v>160</v>
      </c>
    </row>
    <row r="3452" spans="1:6" ht="15.75">
      <c r="A3452" s="123" t="s">
        <v>984</v>
      </c>
      <c r="B3452" s="110" t="s">
        <v>964</v>
      </c>
      <c r="C3452" s="110" t="s">
        <v>965</v>
      </c>
      <c r="D3452" s="111">
        <v>29</v>
      </c>
      <c r="E3452" s="111">
        <v>100</v>
      </c>
      <c r="F3452" s="112">
        <v>78.978978978978986</v>
      </c>
    </row>
    <row r="3453" spans="1:6" ht="15.75">
      <c r="A3453" s="123" t="s">
        <v>984</v>
      </c>
      <c r="B3453" s="110" t="s">
        <v>964</v>
      </c>
      <c r="C3453" s="110" t="s">
        <v>965</v>
      </c>
      <c r="D3453" s="111">
        <v>30</v>
      </c>
      <c r="E3453" s="111">
        <v>400</v>
      </c>
      <c r="F3453" s="112">
        <v>370.20613199376407</v>
      </c>
    </row>
    <row r="3454" spans="1:6" ht="15.75">
      <c r="A3454" s="123" t="s">
        <v>984</v>
      </c>
      <c r="B3454" s="110" t="s">
        <v>964</v>
      </c>
      <c r="C3454" s="110" t="s">
        <v>965</v>
      </c>
      <c r="D3454" s="111">
        <v>72</v>
      </c>
      <c r="E3454" s="111">
        <v>250</v>
      </c>
      <c r="F3454" s="112">
        <v>238.68255728011826</v>
      </c>
    </row>
    <row r="3455" spans="1:6" ht="15.75">
      <c r="A3455" s="123" t="s">
        <v>984</v>
      </c>
      <c r="B3455" s="110" t="s">
        <v>964</v>
      </c>
      <c r="C3455" s="110" t="s">
        <v>965</v>
      </c>
      <c r="D3455" s="111">
        <v>75</v>
      </c>
      <c r="E3455" s="111">
        <v>100</v>
      </c>
      <c r="F3455" s="112">
        <v>81.981981981981988</v>
      </c>
    </row>
    <row r="3456" spans="1:6" ht="15.75">
      <c r="A3456" s="123" t="s">
        <v>984</v>
      </c>
      <c r="B3456" s="110" t="s">
        <v>964</v>
      </c>
      <c r="C3456" s="110" t="s">
        <v>965</v>
      </c>
      <c r="D3456" s="111">
        <v>59</v>
      </c>
      <c r="E3456" s="111">
        <v>63</v>
      </c>
      <c r="F3456" s="112">
        <v>52.834983498349835</v>
      </c>
    </row>
    <row r="3457" spans="1:6" ht="15.75">
      <c r="A3457" s="123" t="s">
        <v>986</v>
      </c>
      <c r="B3457" s="110" t="s">
        <v>964</v>
      </c>
      <c r="C3457" s="110" t="s">
        <v>965</v>
      </c>
      <c r="D3457" s="111">
        <v>131</v>
      </c>
      <c r="E3457" s="111">
        <v>100</v>
      </c>
      <c r="F3457" s="112">
        <v>100</v>
      </c>
    </row>
    <row r="3458" spans="1:6" ht="15.75">
      <c r="A3458" s="123" t="s">
        <v>986</v>
      </c>
      <c r="B3458" s="110" t="s">
        <v>964</v>
      </c>
      <c r="C3458" s="110" t="s">
        <v>965</v>
      </c>
      <c r="D3458" s="111">
        <v>84</v>
      </c>
      <c r="E3458" s="111">
        <v>160</v>
      </c>
      <c r="F3458" s="112">
        <v>117.49963909340262</v>
      </c>
    </row>
    <row r="3459" spans="1:6" ht="15.75">
      <c r="A3459" s="123" t="s">
        <v>986</v>
      </c>
      <c r="B3459" s="110" t="s">
        <v>964</v>
      </c>
      <c r="C3459" s="110" t="s">
        <v>965</v>
      </c>
      <c r="D3459" s="111">
        <v>83</v>
      </c>
      <c r="E3459" s="111">
        <v>160</v>
      </c>
      <c r="F3459" s="112">
        <v>160</v>
      </c>
    </row>
    <row r="3460" spans="1:6" ht="15.75">
      <c r="A3460" s="123" t="s">
        <v>986</v>
      </c>
      <c r="B3460" s="110" t="s">
        <v>964</v>
      </c>
      <c r="C3460" s="110" t="s">
        <v>965</v>
      </c>
      <c r="D3460" s="111">
        <v>69</v>
      </c>
      <c r="E3460" s="111">
        <v>250</v>
      </c>
      <c r="F3460" s="112">
        <v>223.66962305986698</v>
      </c>
    </row>
    <row r="3461" spans="1:6" ht="15.75">
      <c r="A3461" s="123" t="s">
        <v>984</v>
      </c>
      <c r="B3461" s="110" t="s">
        <v>964</v>
      </c>
      <c r="C3461" s="110" t="s">
        <v>965</v>
      </c>
      <c r="D3461" s="111">
        <v>50</v>
      </c>
      <c r="E3461" s="111">
        <v>63</v>
      </c>
      <c r="F3461" s="112">
        <v>30.194719471947195</v>
      </c>
    </row>
    <row r="3462" spans="1:6" ht="15.75">
      <c r="A3462" s="123" t="s">
        <v>986</v>
      </c>
      <c r="B3462" s="110" t="s">
        <v>964</v>
      </c>
      <c r="C3462" s="110" t="s">
        <v>965</v>
      </c>
      <c r="D3462" s="111">
        <v>49</v>
      </c>
      <c r="E3462" s="111">
        <v>100</v>
      </c>
      <c r="F3462" s="112">
        <v>84.984984984984976</v>
      </c>
    </row>
    <row r="3463" spans="1:6" ht="15.75">
      <c r="A3463" s="123" t="s">
        <v>986</v>
      </c>
      <c r="B3463" s="110" t="s">
        <v>964</v>
      </c>
      <c r="C3463" s="110" t="s">
        <v>965</v>
      </c>
      <c r="D3463" s="111">
        <v>48</v>
      </c>
      <c r="E3463" s="111">
        <v>160</v>
      </c>
      <c r="F3463" s="112">
        <v>133.66825465569511</v>
      </c>
    </row>
    <row r="3464" spans="1:6" ht="15.75">
      <c r="A3464" s="123" t="s">
        <v>986</v>
      </c>
      <c r="B3464" s="110" t="s">
        <v>964</v>
      </c>
      <c r="C3464" s="110" t="s">
        <v>965</v>
      </c>
      <c r="D3464" s="111">
        <v>47</v>
      </c>
      <c r="E3464" s="111">
        <v>560</v>
      </c>
      <c r="F3464" s="112">
        <v>553.30281661099423</v>
      </c>
    </row>
    <row r="3465" spans="1:6" ht="15.75">
      <c r="A3465" s="123" t="s">
        <v>986</v>
      </c>
      <c r="B3465" s="110" t="s">
        <v>964</v>
      </c>
      <c r="C3465" s="110" t="s">
        <v>965</v>
      </c>
      <c r="D3465" s="111">
        <v>46</v>
      </c>
      <c r="E3465" s="111">
        <v>160</v>
      </c>
      <c r="F3465" s="112">
        <v>129.72848064702484</v>
      </c>
    </row>
    <row r="3466" spans="1:6" ht="15.75">
      <c r="A3466" s="123" t="s">
        <v>986</v>
      </c>
      <c r="B3466" s="110" t="s">
        <v>964</v>
      </c>
      <c r="C3466" s="110" t="s">
        <v>965</v>
      </c>
      <c r="D3466" s="111">
        <v>45</v>
      </c>
      <c r="E3466" s="111">
        <v>400</v>
      </c>
      <c r="F3466" s="112">
        <v>390.06871066458802</v>
      </c>
    </row>
    <row r="3467" spans="1:6" ht="15.75">
      <c r="A3467" s="123" t="s">
        <v>986</v>
      </c>
      <c r="B3467" s="110" t="s">
        <v>964</v>
      </c>
      <c r="C3467" s="110" t="s">
        <v>965</v>
      </c>
      <c r="D3467" s="111">
        <v>21</v>
      </c>
      <c r="E3467" s="111">
        <v>100</v>
      </c>
      <c r="F3467" s="112">
        <v>100</v>
      </c>
    </row>
    <row r="3468" spans="1:6" ht="15.75">
      <c r="A3468" s="123" t="s">
        <v>987</v>
      </c>
      <c r="B3468" s="110" t="s">
        <v>964</v>
      </c>
      <c r="C3468" s="110" t="s">
        <v>965</v>
      </c>
      <c r="D3468" s="111">
        <v>45</v>
      </c>
      <c r="E3468" s="111">
        <v>100</v>
      </c>
      <c r="F3468" s="112">
        <v>99.768518518518519</v>
      </c>
    </row>
    <row r="3469" spans="1:6" ht="15.75">
      <c r="A3469" s="123" t="s">
        <v>987</v>
      </c>
      <c r="B3469" s="110" t="s">
        <v>964</v>
      </c>
      <c r="C3469" s="110" t="s">
        <v>965</v>
      </c>
      <c r="D3469" s="111">
        <v>22</v>
      </c>
      <c r="E3469" s="111">
        <v>100</v>
      </c>
      <c r="F3469" s="112">
        <v>99.074074074074076</v>
      </c>
    </row>
    <row r="3470" spans="1:6" ht="15.75">
      <c r="A3470" s="123" t="s">
        <v>988</v>
      </c>
      <c r="B3470" s="110" t="s">
        <v>964</v>
      </c>
      <c r="C3470" s="110" t="s">
        <v>965</v>
      </c>
      <c r="D3470" s="111">
        <v>35</v>
      </c>
      <c r="E3470" s="111">
        <v>100</v>
      </c>
      <c r="F3470" s="112">
        <v>94.212962962962962</v>
      </c>
    </row>
    <row r="3471" spans="1:6" ht="15.75">
      <c r="A3471" s="123" t="s">
        <v>988</v>
      </c>
      <c r="B3471" s="110" t="s">
        <v>964</v>
      </c>
      <c r="C3471" s="110" t="s">
        <v>965</v>
      </c>
      <c r="D3471" s="111">
        <v>12</v>
      </c>
      <c r="E3471" s="111">
        <v>160</v>
      </c>
      <c r="F3471" s="112">
        <v>94.675925925925924</v>
      </c>
    </row>
    <row r="3472" spans="1:6" ht="15.75">
      <c r="A3472" s="123" t="s">
        <v>989</v>
      </c>
      <c r="B3472" s="110" t="s">
        <v>964</v>
      </c>
      <c r="C3472" s="110" t="s">
        <v>965</v>
      </c>
      <c r="D3472" s="111">
        <v>1</v>
      </c>
      <c r="E3472" s="111">
        <v>250</v>
      </c>
      <c r="F3472" s="112">
        <v>153.76623376623377</v>
      </c>
    </row>
    <row r="3473" spans="1:6" ht="15.75">
      <c r="A3473" s="123" t="s">
        <v>989</v>
      </c>
      <c r="B3473" s="110" t="s">
        <v>964</v>
      </c>
      <c r="C3473" s="110" t="s">
        <v>965</v>
      </c>
      <c r="D3473" s="111">
        <v>2</v>
      </c>
      <c r="E3473" s="111">
        <v>100</v>
      </c>
      <c r="F3473" s="112">
        <v>234.53370267774699</v>
      </c>
    </row>
    <row r="3474" spans="1:6" ht="15.75">
      <c r="A3474" s="123" t="s">
        <v>989</v>
      </c>
      <c r="B3474" s="110" t="s">
        <v>964</v>
      </c>
      <c r="C3474" s="110" t="s">
        <v>965</v>
      </c>
      <c r="D3474" s="111">
        <v>3</v>
      </c>
      <c r="E3474" s="111">
        <v>100</v>
      </c>
      <c r="F3474" s="112">
        <v>86.805555555555557</v>
      </c>
    </row>
    <row r="3475" spans="1:6" ht="15.75">
      <c r="A3475" s="123" t="s">
        <v>989</v>
      </c>
      <c r="B3475" s="110" t="s">
        <v>964</v>
      </c>
      <c r="C3475" s="110" t="s">
        <v>965</v>
      </c>
      <c r="D3475" s="111">
        <v>7</v>
      </c>
      <c r="E3475" s="111">
        <v>100</v>
      </c>
      <c r="F3475" s="112">
        <v>82.638888888888886</v>
      </c>
    </row>
    <row r="3476" spans="1:6" ht="15.75">
      <c r="A3476" s="123" t="s">
        <v>989</v>
      </c>
      <c r="B3476" s="110" t="s">
        <v>964</v>
      </c>
      <c r="C3476" s="110" t="s">
        <v>965</v>
      </c>
      <c r="D3476" s="111">
        <v>49</v>
      </c>
      <c r="E3476" s="111">
        <v>160</v>
      </c>
      <c r="F3476" s="112">
        <v>93.981481481481481</v>
      </c>
    </row>
    <row r="3477" spans="1:6" ht="15.75">
      <c r="A3477" s="123" t="s">
        <v>989</v>
      </c>
      <c r="B3477" s="110" t="s">
        <v>964</v>
      </c>
      <c r="C3477" s="110" t="s">
        <v>965</v>
      </c>
      <c r="D3477" s="111">
        <v>6</v>
      </c>
      <c r="E3477" s="111">
        <v>100</v>
      </c>
      <c r="F3477" s="112">
        <v>149.6103896103896</v>
      </c>
    </row>
    <row r="3478" spans="1:6" ht="15.75">
      <c r="A3478" s="123" t="s">
        <v>989</v>
      </c>
      <c r="B3478" s="110" t="s">
        <v>964</v>
      </c>
      <c r="C3478" s="110" t="s">
        <v>965</v>
      </c>
      <c r="D3478" s="111">
        <v>48</v>
      </c>
      <c r="E3478" s="111">
        <v>100</v>
      </c>
      <c r="F3478" s="112">
        <v>91.666666666666671</v>
      </c>
    </row>
    <row r="3479" spans="1:6" ht="15.75">
      <c r="A3479" s="123" t="s">
        <v>989</v>
      </c>
      <c r="B3479" s="110" t="s">
        <v>964</v>
      </c>
      <c r="C3479" s="110" t="s">
        <v>965</v>
      </c>
      <c r="D3479" s="111">
        <v>4</v>
      </c>
      <c r="E3479" s="111">
        <v>100</v>
      </c>
      <c r="F3479" s="112">
        <v>97.68518518518519</v>
      </c>
    </row>
    <row r="3480" spans="1:6" ht="15.75">
      <c r="A3480" s="123" t="s">
        <v>989</v>
      </c>
      <c r="B3480" s="110" t="s">
        <v>964</v>
      </c>
      <c r="C3480" s="110" t="s">
        <v>965</v>
      </c>
      <c r="D3480" s="111">
        <v>36</v>
      </c>
      <c r="E3480" s="111">
        <v>63</v>
      </c>
      <c r="F3480" s="112">
        <v>87.5</v>
      </c>
    </row>
    <row r="3481" spans="1:6" ht="15.75">
      <c r="A3481" s="123" t="s">
        <v>989</v>
      </c>
      <c r="B3481" s="110" t="s">
        <v>964</v>
      </c>
      <c r="C3481" s="110" t="s">
        <v>965</v>
      </c>
      <c r="D3481" s="111">
        <v>37</v>
      </c>
      <c r="E3481" s="111">
        <v>100</v>
      </c>
      <c r="F3481" s="112">
        <v>55.838283828382842</v>
      </c>
    </row>
    <row r="3482" spans="1:6" ht="15.75">
      <c r="A3482" s="123" t="s">
        <v>989</v>
      </c>
      <c r="B3482" s="110" t="s">
        <v>964</v>
      </c>
      <c r="C3482" s="110" t="s">
        <v>965</v>
      </c>
      <c r="D3482" s="111">
        <v>39</v>
      </c>
      <c r="E3482" s="111">
        <v>100</v>
      </c>
      <c r="F3482" s="112">
        <v>93.287037037037038</v>
      </c>
    </row>
    <row r="3483" spans="1:6" ht="15.75">
      <c r="A3483" s="123" t="s">
        <v>989</v>
      </c>
      <c r="B3483" s="110" t="s">
        <v>964</v>
      </c>
      <c r="C3483" s="110" t="s">
        <v>965</v>
      </c>
      <c r="D3483" s="111">
        <v>9</v>
      </c>
      <c r="E3483" s="111">
        <v>100</v>
      </c>
      <c r="F3483" s="112">
        <v>97.916666666666671</v>
      </c>
    </row>
    <row r="3484" spans="1:6" ht="15.75">
      <c r="A3484" s="123" t="s">
        <v>989</v>
      </c>
      <c r="B3484" s="110" t="s">
        <v>964</v>
      </c>
      <c r="C3484" s="110" t="s">
        <v>965</v>
      </c>
      <c r="D3484" s="111">
        <v>38</v>
      </c>
      <c r="E3484" s="111">
        <v>100</v>
      </c>
      <c r="F3484" s="112">
        <v>91.898148148148152</v>
      </c>
    </row>
    <row r="3485" spans="1:6" ht="15.75">
      <c r="A3485" s="123" t="s">
        <v>990</v>
      </c>
      <c r="B3485" s="110" t="s">
        <v>964</v>
      </c>
      <c r="C3485" s="110" t="s">
        <v>965</v>
      </c>
      <c r="D3485" s="111">
        <v>33</v>
      </c>
      <c r="E3485" s="111">
        <v>100</v>
      </c>
      <c r="F3485" s="112">
        <v>96.990740740740748</v>
      </c>
    </row>
    <row r="3486" spans="1:6" ht="15.75">
      <c r="A3486" s="123" t="s">
        <v>990</v>
      </c>
      <c r="B3486" s="110" t="s">
        <v>964</v>
      </c>
      <c r="C3486" s="110" t="s">
        <v>965</v>
      </c>
      <c r="D3486" s="111">
        <v>26</v>
      </c>
      <c r="E3486" s="111">
        <v>100</v>
      </c>
      <c r="F3486" s="112">
        <v>95.138888888888886</v>
      </c>
    </row>
    <row r="3487" spans="1:6" ht="15.75">
      <c r="A3487" s="123" t="s">
        <v>991</v>
      </c>
      <c r="B3487" s="110" t="s">
        <v>964</v>
      </c>
      <c r="C3487" s="110" t="s">
        <v>965</v>
      </c>
      <c r="D3487" s="111">
        <v>40</v>
      </c>
      <c r="E3487" s="111">
        <v>400</v>
      </c>
      <c r="F3487" s="112">
        <v>70.138888888888886</v>
      </c>
    </row>
    <row r="3488" spans="1:6" ht="15.75">
      <c r="A3488" s="123" t="s">
        <v>992</v>
      </c>
      <c r="B3488" s="110" t="s">
        <v>964</v>
      </c>
      <c r="C3488" s="110" t="s">
        <v>965</v>
      </c>
      <c r="D3488" s="111">
        <v>45</v>
      </c>
      <c r="E3488" s="111">
        <v>100</v>
      </c>
      <c r="F3488" s="112">
        <v>387.98382437897169</v>
      </c>
    </row>
    <row r="3489" spans="1:6" ht="15.75">
      <c r="A3489" s="123" t="s">
        <v>992</v>
      </c>
      <c r="B3489" s="110" t="s">
        <v>964</v>
      </c>
      <c r="C3489" s="110" t="s">
        <v>965</v>
      </c>
      <c r="D3489" s="111">
        <v>21</v>
      </c>
      <c r="E3489" s="111">
        <v>160</v>
      </c>
      <c r="F3489" s="112">
        <v>56.481481481481488</v>
      </c>
    </row>
    <row r="3490" spans="1:6" ht="15.75">
      <c r="A3490" s="123" t="s">
        <v>992</v>
      </c>
      <c r="B3490" s="110" t="s">
        <v>964</v>
      </c>
      <c r="C3490" s="110" t="s">
        <v>965</v>
      </c>
      <c r="D3490" s="111">
        <v>5</v>
      </c>
      <c r="E3490" s="111">
        <v>100</v>
      </c>
      <c r="F3490" s="112">
        <v>153.30447330447331</v>
      </c>
    </row>
    <row r="3491" spans="1:6" ht="15.75">
      <c r="A3491" s="123" t="s">
        <v>992</v>
      </c>
      <c r="B3491" s="110" t="s">
        <v>964</v>
      </c>
      <c r="C3491" s="110" t="s">
        <v>965</v>
      </c>
      <c r="D3491" s="111">
        <v>25</v>
      </c>
      <c r="E3491" s="111">
        <v>250</v>
      </c>
      <c r="F3491" s="112">
        <v>97.453703703703709</v>
      </c>
    </row>
    <row r="3492" spans="1:6" ht="15.75">
      <c r="A3492" s="123" t="s">
        <v>993</v>
      </c>
      <c r="B3492" s="110" t="s">
        <v>964</v>
      </c>
      <c r="C3492" s="110" t="s">
        <v>965</v>
      </c>
      <c r="D3492" s="111">
        <v>34</v>
      </c>
      <c r="E3492" s="111">
        <v>100</v>
      </c>
      <c r="F3492" s="112">
        <v>250</v>
      </c>
    </row>
    <row r="3493" spans="1:6" ht="15.75">
      <c r="A3493" s="123" t="s">
        <v>993</v>
      </c>
      <c r="B3493" s="110" t="s">
        <v>964</v>
      </c>
      <c r="C3493" s="110" t="s">
        <v>965</v>
      </c>
      <c r="D3493" s="111">
        <v>33</v>
      </c>
      <c r="E3493" s="111">
        <v>100</v>
      </c>
      <c r="F3493" s="112">
        <v>95.138888888888886</v>
      </c>
    </row>
    <row r="3494" spans="1:6" ht="15.75">
      <c r="A3494" s="123" t="s">
        <v>993</v>
      </c>
      <c r="B3494" s="110" t="s">
        <v>964</v>
      </c>
      <c r="C3494" s="110" t="s">
        <v>965</v>
      </c>
      <c r="D3494" s="111">
        <v>31</v>
      </c>
      <c r="E3494" s="111">
        <v>100</v>
      </c>
      <c r="F3494" s="112">
        <v>92.129629629629633</v>
      </c>
    </row>
    <row r="3495" spans="1:6" ht="15.75">
      <c r="A3495" s="123" t="s">
        <v>993</v>
      </c>
      <c r="B3495" s="110" t="s">
        <v>964</v>
      </c>
      <c r="C3495" s="110" t="s">
        <v>965</v>
      </c>
      <c r="D3495" s="111">
        <v>47</v>
      </c>
      <c r="E3495" s="111">
        <v>63</v>
      </c>
      <c r="F3495" s="112">
        <v>72.68518518518519</v>
      </c>
    </row>
    <row r="3496" spans="1:6" ht="15.75">
      <c r="A3496" s="123" t="s">
        <v>993</v>
      </c>
      <c r="B3496" s="110" t="s">
        <v>964</v>
      </c>
      <c r="C3496" s="110" t="s">
        <v>965</v>
      </c>
      <c r="D3496" s="111">
        <v>30</v>
      </c>
      <c r="E3496" s="111">
        <v>160</v>
      </c>
      <c r="F3496" s="112">
        <v>59.534653465346537</v>
      </c>
    </row>
    <row r="3497" spans="1:6" ht="15.75">
      <c r="A3497" s="123" t="s">
        <v>993</v>
      </c>
      <c r="B3497" s="110" t="s">
        <v>964</v>
      </c>
      <c r="C3497" s="110" t="s">
        <v>965</v>
      </c>
      <c r="D3497" s="111">
        <v>32</v>
      </c>
      <c r="E3497" s="111">
        <v>250</v>
      </c>
      <c r="F3497" s="112">
        <v>152.38095238095238</v>
      </c>
    </row>
    <row r="3498" spans="1:6" ht="15.75">
      <c r="A3498" s="123" t="s">
        <v>993</v>
      </c>
      <c r="B3498" s="110" t="s">
        <v>964</v>
      </c>
      <c r="C3498" s="110" t="s">
        <v>965</v>
      </c>
      <c r="D3498" s="111">
        <v>49</v>
      </c>
      <c r="E3498" s="111">
        <v>63</v>
      </c>
      <c r="F3498" s="112">
        <v>229.91689750692521</v>
      </c>
    </row>
    <row r="3499" spans="1:6" ht="15.75">
      <c r="A3499" s="123" t="s">
        <v>993</v>
      </c>
      <c r="B3499" s="110" t="s">
        <v>964</v>
      </c>
      <c r="C3499" s="110" t="s">
        <v>965</v>
      </c>
      <c r="D3499" s="111">
        <v>14</v>
      </c>
      <c r="E3499" s="111">
        <v>100</v>
      </c>
      <c r="F3499" s="112">
        <v>58.379537953795378</v>
      </c>
    </row>
    <row r="3500" spans="1:6" ht="15.75">
      <c r="A3500" s="123" t="s">
        <v>994</v>
      </c>
      <c r="B3500" s="110" t="s">
        <v>964</v>
      </c>
      <c r="C3500" s="110" t="s">
        <v>965</v>
      </c>
      <c r="D3500" s="111">
        <v>3</v>
      </c>
      <c r="E3500" s="111">
        <v>400</v>
      </c>
      <c r="F3500" s="112">
        <v>95.833333333333329</v>
      </c>
    </row>
    <row r="3501" spans="1:6" ht="15.75">
      <c r="A3501" s="123" t="s">
        <v>994</v>
      </c>
      <c r="B3501" s="110" t="s">
        <v>964</v>
      </c>
      <c r="C3501" s="110" t="s">
        <v>965</v>
      </c>
      <c r="D3501" s="111">
        <v>20</v>
      </c>
      <c r="E3501" s="111">
        <v>160</v>
      </c>
      <c r="F3501" s="112">
        <v>245.15235457063713</v>
      </c>
    </row>
    <row r="3502" spans="1:6" ht="15.75">
      <c r="A3502" s="123" t="s">
        <v>992</v>
      </c>
      <c r="B3502" s="110" t="s">
        <v>964</v>
      </c>
      <c r="C3502" s="110" t="s">
        <v>965</v>
      </c>
      <c r="D3502" s="111">
        <v>39</v>
      </c>
      <c r="E3502" s="111">
        <v>160</v>
      </c>
      <c r="F3502" s="112">
        <v>145.45454545454544</v>
      </c>
    </row>
    <row r="3503" spans="1:6" ht="15.75">
      <c r="A3503" s="123" t="s">
        <v>992</v>
      </c>
      <c r="B3503" s="110" t="s">
        <v>964</v>
      </c>
      <c r="C3503" s="110" t="s">
        <v>965</v>
      </c>
      <c r="D3503" s="111">
        <v>8</v>
      </c>
      <c r="E3503" s="111">
        <v>160</v>
      </c>
      <c r="F3503" s="112">
        <v>130.44733044733044</v>
      </c>
    </row>
    <row r="3504" spans="1:6" ht="15.75">
      <c r="A3504" s="123" t="s">
        <v>992</v>
      </c>
      <c r="B3504" s="110" t="s">
        <v>964</v>
      </c>
      <c r="C3504" s="110" t="s">
        <v>965</v>
      </c>
      <c r="D3504" s="111">
        <v>1</v>
      </c>
      <c r="E3504" s="111">
        <v>100</v>
      </c>
      <c r="F3504" s="112">
        <v>134.83405483405483</v>
      </c>
    </row>
    <row r="3505" spans="1:6" ht="15.75">
      <c r="A3505" s="123" t="s">
        <v>992</v>
      </c>
      <c r="B3505" s="110" t="s">
        <v>964</v>
      </c>
      <c r="C3505" s="110" t="s">
        <v>965</v>
      </c>
      <c r="D3505" s="111">
        <v>26</v>
      </c>
      <c r="E3505" s="111">
        <v>160</v>
      </c>
      <c r="F3505" s="112">
        <v>87.962962962962962</v>
      </c>
    </row>
    <row r="3506" spans="1:6" ht="15.75">
      <c r="A3506" s="123" t="s">
        <v>992</v>
      </c>
      <c r="B3506" s="110" t="s">
        <v>964</v>
      </c>
      <c r="C3506" s="110" t="s">
        <v>965</v>
      </c>
      <c r="D3506" s="111">
        <v>22</v>
      </c>
      <c r="E3506" s="111">
        <v>250</v>
      </c>
      <c r="F3506" s="112">
        <v>108.28282828282828</v>
      </c>
    </row>
    <row r="3507" spans="1:6" ht="15.75">
      <c r="A3507" s="123" t="s">
        <v>992</v>
      </c>
      <c r="B3507" s="110" t="s">
        <v>964</v>
      </c>
      <c r="C3507" s="110" t="s">
        <v>965</v>
      </c>
      <c r="D3507" s="111">
        <v>41</v>
      </c>
      <c r="E3507" s="111">
        <v>100</v>
      </c>
      <c r="F3507" s="112">
        <v>242.84395198522623</v>
      </c>
    </row>
    <row r="3508" spans="1:6" ht="15.75">
      <c r="A3508" s="123" t="s">
        <v>995</v>
      </c>
      <c r="B3508" s="110" t="s">
        <v>964</v>
      </c>
      <c r="C3508" s="110" t="s">
        <v>965</v>
      </c>
      <c r="D3508" s="111">
        <v>29</v>
      </c>
      <c r="E3508" s="111">
        <v>160</v>
      </c>
      <c r="F3508" s="112">
        <v>93.518518518518519</v>
      </c>
    </row>
    <row r="3509" spans="1:6" ht="15.75">
      <c r="A3509" s="123" t="s">
        <v>995</v>
      </c>
      <c r="B3509" s="110" t="s">
        <v>964</v>
      </c>
      <c r="C3509" s="110" t="s">
        <v>965</v>
      </c>
      <c r="D3509" s="111">
        <v>11</v>
      </c>
      <c r="E3509" s="111">
        <v>400</v>
      </c>
      <c r="F3509" s="112">
        <v>155.38239538239537</v>
      </c>
    </row>
    <row r="3510" spans="1:6" ht="15.75">
      <c r="A3510" s="123" t="s">
        <v>996</v>
      </c>
      <c r="B3510" s="110" t="s">
        <v>964</v>
      </c>
      <c r="C3510" s="110" t="s">
        <v>965</v>
      </c>
      <c r="D3510" s="111">
        <v>13</v>
      </c>
      <c r="E3510" s="111">
        <v>160</v>
      </c>
      <c r="F3510" s="112">
        <v>400</v>
      </c>
    </row>
    <row r="3511" spans="1:6" ht="15.75">
      <c r="A3511" s="123" t="s">
        <v>996</v>
      </c>
      <c r="B3511" s="110" t="s">
        <v>964</v>
      </c>
      <c r="C3511" s="110" t="s">
        <v>965</v>
      </c>
      <c r="D3511" s="111">
        <v>14</v>
      </c>
      <c r="E3511" s="111">
        <v>100</v>
      </c>
      <c r="F3511" s="112">
        <v>158.38383838383839</v>
      </c>
    </row>
    <row r="3512" spans="1:6" ht="15.75">
      <c r="A3512" s="123" t="s">
        <v>996</v>
      </c>
      <c r="B3512" s="110" t="s">
        <v>964</v>
      </c>
      <c r="C3512" s="110" t="s">
        <v>965</v>
      </c>
      <c r="D3512" s="111">
        <v>21</v>
      </c>
      <c r="E3512" s="111">
        <v>250</v>
      </c>
      <c r="F3512" s="112">
        <v>96.296296296296291</v>
      </c>
    </row>
    <row r="3513" spans="1:6" ht="15.75">
      <c r="A3513" s="123" t="s">
        <v>996</v>
      </c>
      <c r="B3513" s="110" t="s">
        <v>964</v>
      </c>
      <c r="C3513" s="110" t="s">
        <v>965</v>
      </c>
      <c r="D3513" s="111">
        <v>1</v>
      </c>
      <c r="E3513" s="111">
        <v>100</v>
      </c>
      <c r="F3513" s="112">
        <v>237.30378578024008</v>
      </c>
    </row>
    <row r="3514" spans="1:6" ht="15.75">
      <c r="A3514" s="123" t="s">
        <v>996</v>
      </c>
      <c r="B3514" s="110" t="s">
        <v>964</v>
      </c>
      <c r="C3514" s="110" t="s">
        <v>965</v>
      </c>
      <c r="D3514" s="111">
        <v>2</v>
      </c>
      <c r="E3514" s="111">
        <v>160</v>
      </c>
      <c r="F3514" s="112">
        <v>98.148148148148152</v>
      </c>
    </row>
    <row r="3515" spans="1:6" ht="15.75">
      <c r="A3515" s="123" t="s">
        <v>996</v>
      </c>
      <c r="B3515" s="110" t="s">
        <v>964</v>
      </c>
      <c r="C3515" s="110" t="s">
        <v>965</v>
      </c>
      <c r="D3515" s="111">
        <v>10</v>
      </c>
      <c r="E3515" s="111">
        <v>100</v>
      </c>
      <c r="F3515" s="112">
        <v>143.37662337662337</v>
      </c>
    </row>
    <row r="3516" spans="1:6" ht="15.75">
      <c r="A3516" s="123" t="s">
        <v>996</v>
      </c>
      <c r="B3516" s="110" t="s">
        <v>964</v>
      </c>
      <c r="C3516" s="110" t="s">
        <v>965</v>
      </c>
      <c r="D3516" s="111">
        <v>12</v>
      </c>
      <c r="E3516" s="111">
        <v>63</v>
      </c>
      <c r="F3516" s="112">
        <v>81.481481481481481</v>
      </c>
    </row>
    <row r="3517" spans="1:6" ht="15.75">
      <c r="A3517" s="123" t="s">
        <v>997</v>
      </c>
      <c r="B3517" s="110" t="s">
        <v>964</v>
      </c>
      <c r="C3517" s="110" t="s">
        <v>965</v>
      </c>
      <c r="D3517" s="111">
        <v>1</v>
      </c>
      <c r="E3517" s="111">
        <v>100</v>
      </c>
      <c r="F3517" s="112">
        <v>91.268191268191273</v>
      </c>
    </row>
    <row r="3518" spans="1:6" ht="15.75">
      <c r="A3518" s="123" t="s">
        <v>997</v>
      </c>
      <c r="B3518" s="110" t="s">
        <v>964</v>
      </c>
      <c r="C3518" s="110" t="s">
        <v>965</v>
      </c>
      <c r="D3518" s="111">
        <v>2</v>
      </c>
      <c r="E3518" s="111">
        <v>100</v>
      </c>
      <c r="F3518" s="112">
        <v>67.914067914067914</v>
      </c>
    </row>
    <row r="3519" spans="1:6" ht="15.75">
      <c r="A3519" s="123" t="s">
        <v>997</v>
      </c>
      <c r="B3519" s="110" t="s">
        <v>964</v>
      </c>
      <c r="C3519" s="110" t="s">
        <v>965</v>
      </c>
      <c r="D3519" s="111">
        <v>3</v>
      </c>
      <c r="E3519" s="111">
        <v>160</v>
      </c>
      <c r="F3519" s="112">
        <v>150.18334055146528</v>
      </c>
    </row>
    <row r="3520" spans="1:6" ht="15.75">
      <c r="A3520" s="123" t="s">
        <v>997</v>
      </c>
      <c r="B3520" s="110" t="s">
        <v>964</v>
      </c>
      <c r="C3520" s="110" t="s">
        <v>965</v>
      </c>
      <c r="D3520" s="111">
        <v>16</v>
      </c>
      <c r="E3520" s="111">
        <v>63</v>
      </c>
      <c r="F3520" s="112">
        <v>63</v>
      </c>
    </row>
    <row r="3521" spans="1:6" ht="15.75">
      <c r="A3521" s="123" t="s">
        <v>997</v>
      </c>
      <c r="B3521" s="110" t="s">
        <v>964</v>
      </c>
      <c r="C3521" s="110" t="s">
        <v>965</v>
      </c>
      <c r="D3521" s="111">
        <v>4</v>
      </c>
      <c r="E3521" s="111">
        <v>100</v>
      </c>
      <c r="F3521" s="112">
        <v>84.961884961884962</v>
      </c>
    </row>
    <row r="3522" spans="1:6" ht="15.75">
      <c r="A3522" s="123" t="s">
        <v>997</v>
      </c>
      <c r="B3522" s="110" t="s">
        <v>964</v>
      </c>
      <c r="C3522" s="110" t="s">
        <v>965</v>
      </c>
      <c r="D3522" s="111">
        <v>5</v>
      </c>
      <c r="E3522" s="111">
        <v>400</v>
      </c>
      <c r="F3522" s="112">
        <v>384.8490097580692</v>
      </c>
    </row>
    <row r="3523" spans="1:6" ht="15.75">
      <c r="A3523" s="123" t="s">
        <v>997</v>
      </c>
      <c r="B3523" s="110" t="s">
        <v>964</v>
      </c>
      <c r="C3523" s="110" t="s">
        <v>965</v>
      </c>
      <c r="D3523" s="111">
        <v>7</v>
      </c>
      <c r="E3523" s="111">
        <v>100</v>
      </c>
      <c r="F3523" s="112">
        <v>81.797181797181793</v>
      </c>
    </row>
    <row r="3524" spans="1:6" ht="15.75">
      <c r="A3524" s="123" t="s">
        <v>997</v>
      </c>
      <c r="B3524" s="110" t="s">
        <v>964</v>
      </c>
      <c r="C3524" s="110" t="s">
        <v>965</v>
      </c>
      <c r="D3524" s="111">
        <v>8</v>
      </c>
      <c r="E3524" s="111">
        <v>160</v>
      </c>
      <c r="F3524" s="112">
        <v>126.41547567489533</v>
      </c>
    </row>
    <row r="3525" spans="1:6" ht="15.75">
      <c r="A3525" s="123" t="s">
        <v>997</v>
      </c>
      <c r="B3525" s="110" t="s">
        <v>964</v>
      </c>
      <c r="C3525" s="110" t="s">
        <v>965</v>
      </c>
      <c r="D3525" s="111">
        <v>27</v>
      </c>
      <c r="E3525" s="111">
        <v>100</v>
      </c>
      <c r="F3525" s="112">
        <v>83.806883806883803</v>
      </c>
    </row>
    <row r="3526" spans="1:6" ht="15.75">
      <c r="A3526" s="123" t="s">
        <v>998</v>
      </c>
      <c r="B3526" s="110" t="s">
        <v>964</v>
      </c>
      <c r="C3526" s="110" t="s">
        <v>965</v>
      </c>
      <c r="D3526" s="111">
        <v>18</v>
      </c>
      <c r="E3526" s="111">
        <v>63</v>
      </c>
      <c r="F3526" s="112">
        <v>60.181518151815183</v>
      </c>
    </row>
    <row r="3527" spans="1:6" ht="15.75">
      <c r="A3527" s="123" t="s">
        <v>999</v>
      </c>
      <c r="B3527" s="110" t="s">
        <v>964</v>
      </c>
      <c r="C3527" s="110" t="s">
        <v>965</v>
      </c>
      <c r="D3527" s="111">
        <v>20</v>
      </c>
      <c r="E3527" s="111">
        <v>100</v>
      </c>
      <c r="F3527" s="112">
        <v>94.248094248094247</v>
      </c>
    </row>
    <row r="3528" spans="1:6" ht="15.75">
      <c r="A3528" s="123" t="s">
        <v>1000</v>
      </c>
      <c r="B3528" s="110" t="s">
        <v>964</v>
      </c>
      <c r="C3528" s="110" t="s">
        <v>965</v>
      </c>
      <c r="D3528" s="111">
        <v>21</v>
      </c>
      <c r="E3528" s="111">
        <v>40</v>
      </c>
      <c r="F3528" s="112">
        <v>34.038128249566725</v>
      </c>
    </row>
    <row r="3529" spans="1:6" ht="15.75">
      <c r="A3529" s="123" t="s">
        <v>1001</v>
      </c>
      <c r="B3529" s="110" t="s">
        <v>964</v>
      </c>
      <c r="C3529" s="110" t="s">
        <v>965</v>
      </c>
      <c r="D3529" s="111">
        <v>22</v>
      </c>
      <c r="E3529" s="111">
        <v>100</v>
      </c>
      <c r="F3529" s="112">
        <v>98.151998151998157</v>
      </c>
    </row>
    <row r="3530" spans="1:6" ht="15.75">
      <c r="A3530" s="123" t="s">
        <v>1001</v>
      </c>
      <c r="B3530" s="110" t="s">
        <v>964</v>
      </c>
      <c r="C3530" s="110" t="s">
        <v>965</v>
      </c>
      <c r="D3530" s="111">
        <v>24</v>
      </c>
      <c r="E3530" s="111">
        <v>160</v>
      </c>
      <c r="F3530" s="112">
        <v>155.19561137577594</v>
      </c>
    </row>
    <row r="3531" spans="1:6" ht="15.75">
      <c r="A3531" s="123" t="s">
        <v>1001</v>
      </c>
      <c r="B3531" s="110" t="s">
        <v>964</v>
      </c>
      <c r="C3531" s="110" t="s">
        <v>965</v>
      </c>
      <c r="D3531" s="111">
        <v>25</v>
      </c>
      <c r="E3531" s="111">
        <v>40</v>
      </c>
      <c r="F3531" s="112">
        <v>38.082033506643562</v>
      </c>
    </row>
    <row r="3532" spans="1:6" ht="15.75">
      <c r="A3532" s="123" t="s">
        <v>1001</v>
      </c>
      <c r="B3532" s="110" t="s">
        <v>964</v>
      </c>
      <c r="C3532" s="110" t="s">
        <v>965</v>
      </c>
      <c r="D3532" s="111">
        <v>26</v>
      </c>
      <c r="E3532" s="111">
        <v>40</v>
      </c>
      <c r="F3532" s="112">
        <v>38.058925476603122</v>
      </c>
    </row>
    <row r="3533" spans="1:6" ht="15.75">
      <c r="A3533" s="123" t="s">
        <v>1002</v>
      </c>
      <c r="B3533" s="110" t="s">
        <v>964</v>
      </c>
      <c r="C3533" s="110" t="s">
        <v>965</v>
      </c>
      <c r="D3533" s="111">
        <v>28</v>
      </c>
      <c r="E3533" s="111">
        <v>63</v>
      </c>
      <c r="F3533" s="112">
        <v>56.346534653465348</v>
      </c>
    </row>
    <row r="3534" spans="1:6" ht="15.75">
      <c r="A3534" s="123" t="s">
        <v>997</v>
      </c>
      <c r="B3534" s="110" t="s">
        <v>964</v>
      </c>
      <c r="C3534" s="110" t="s">
        <v>965</v>
      </c>
      <c r="D3534" s="111">
        <v>9</v>
      </c>
      <c r="E3534" s="111">
        <v>100</v>
      </c>
      <c r="F3534" s="112">
        <v>68.537768537768542</v>
      </c>
    </row>
    <row r="3535" spans="1:6" ht="15.75">
      <c r="A3535" s="123" t="s">
        <v>997</v>
      </c>
      <c r="B3535" s="110" t="s">
        <v>964</v>
      </c>
      <c r="C3535" s="110" t="s">
        <v>965</v>
      </c>
      <c r="D3535" s="111">
        <v>10</v>
      </c>
      <c r="E3535" s="111">
        <v>63</v>
      </c>
      <c r="F3535" s="112">
        <v>48.260726072607262</v>
      </c>
    </row>
    <row r="3536" spans="1:6" ht="15.75">
      <c r="A3536" s="123" t="s">
        <v>997</v>
      </c>
      <c r="B3536" s="110" t="s">
        <v>964</v>
      </c>
      <c r="C3536" s="110" t="s">
        <v>965</v>
      </c>
      <c r="D3536" s="111">
        <v>11</v>
      </c>
      <c r="E3536" s="111">
        <v>160</v>
      </c>
      <c r="F3536" s="112">
        <v>128.95625812039845</v>
      </c>
    </row>
    <row r="3537" spans="1:6" ht="15.75">
      <c r="A3537" s="123" t="s">
        <v>997</v>
      </c>
      <c r="B3537" s="110" t="s">
        <v>964</v>
      </c>
      <c r="C3537" s="110" t="s">
        <v>965</v>
      </c>
      <c r="D3537" s="111">
        <v>12</v>
      </c>
      <c r="E3537" s="111">
        <v>100</v>
      </c>
      <c r="F3537" s="112">
        <v>77.662277662277674</v>
      </c>
    </row>
    <row r="3538" spans="1:6" ht="15.75">
      <c r="A3538" s="123" t="s">
        <v>997</v>
      </c>
      <c r="B3538" s="110" t="s">
        <v>964</v>
      </c>
      <c r="C3538" s="110" t="s">
        <v>965</v>
      </c>
      <c r="D3538" s="111">
        <v>13</v>
      </c>
      <c r="E3538" s="111">
        <v>100</v>
      </c>
      <c r="F3538" s="112">
        <v>68.260568260568277</v>
      </c>
    </row>
    <row r="3539" spans="1:6" ht="15.75">
      <c r="A3539" s="123" t="s">
        <v>1003</v>
      </c>
      <c r="B3539" s="110" t="s">
        <v>964</v>
      </c>
      <c r="C3539" s="110" t="s">
        <v>965</v>
      </c>
      <c r="D3539" s="111">
        <v>29</v>
      </c>
      <c r="E3539" s="111">
        <v>100</v>
      </c>
      <c r="F3539" s="112">
        <v>89.096789096789095</v>
      </c>
    </row>
    <row r="3540" spans="1:6" ht="15.75">
      <c r="A3540" s="123" t="s">
        <v>1003</v>
      </c>
      <c r="B3540" s="110" t="s">
        <v>964</v>
      </c>
      <c r="C3540" s="110" t="s">
        <v>965</v>
      </c>
      <c r="D3540" s="111">
        <v>2</v>
      </c>
      <c r="E3540" s="111">
        <v>160</v>
      </c>
      <c r="F3540" s="112">
        <v>132.21307925508879</v>
      </c>
    </row>
    <row r="3541" spans="1:6" ht="15.75">
      <c r="A3541" s="123" t="s">
        <v>1003</v>
      </c>
      <c r="B3541" s="110" t="s">
        <v>964</v>
      </c>
      <c r="C3541" s="110" t="s">
        <v>965</v>
      </c>
      <c r="D3541" s="111">
        <v>1</v>
      </c>
      <c r="E3541" s="111">
        <v>160</v>
      </c>
      <c r="F3541" s="112">
        <v>148.82055723978635</v>
      </c>
    </row>
    <row r="3542" spans="1:6" ht="15.75">
      <c r="A3542" s="123" t="s">
        <v>1003</v>
      </c>
      <c r="B3542" s="110" t="s">
        <v>964</v>
      </c>
      <c r="C3542" s="110" t="s">
        <v>965</v>
      </c>
      <c r="D3542" s="111">
        <v>25</v>
      </c>
      <c r="E3542" s="111">
        <v>63</v>
      </c>
      <c r="F3542" s="112">
        <v>56.693069306930695</v>
      </c>
    </row>
    <row r="3543" spans="1:6" ht="15.75">
      <c r="A3543" s="123" t="s">
        <v>1003</v>
      </c>
      <c r="B3543" s="110" t="s">
        <v>964</v>
      </c>
      <c r="C3543" s="110" t="s">
        <v>965</v>
      </c>
      <c r="D3543" s="111">
        <v>4</v>
      </c>
      <c r="E3543" s="111">
        <v>160</v>
      </c>
      <c r="F3543" s="112">
        <v>149.55969395120542</v>
      </c>
    </row>
    <row r="3544" spans="1:6" ht="15.75">
      <c r="A3544" s="123" t="s">
        <v>1003</v>
      </c>
      <c r="B3544" s="110" t="s">
        <v>964</v>
      </c>
      <c r="C3544" s="110" t="s">
        <v>965</v>
      </c>
      <c r="D3544" s="111">
        <v>5</v>
      </c>
      <c r="E3544" s="111">
        <v>100</v>
      </c>
      <c r="F3544" s="112">
        <v>92.007392007392014</v>
      </c>
    </row>
    <row r="3545" spans="1:6" ht="15.75">
      <c r="A3545" s="123" t="s">
        <v>1003</v>
      </c>
      <c r="B3545" s="110" t="s">
        <v>964</v>
      </c>
      <c r="C3545" s="110" t="s">
        <v>965</v>
      </c>
      <c r="D3545" s="111">
        <v>7</v>
      </c>
      <c r="E3545" s="111">
        <v>160</v>
      </c>
      <c r="F3545" s="112">
        <v>157.08964919878736</v>
      </c>
    </row>
    <row r="3546" spans="1:6" ht="15.75">
      <c r="A3546" s="123" t="s">
        <v>1003</v>
      </c>
      <c r="B3546" s="110" t="s">
        <v>964</v>
      </c>
      <c r="C3546" s="110" t="s">
        <v>965</v>
      </c>
      <c r="D3546" s="111">
        <v>16</v>
      </c>
      <c r="E3546" s="111">
        <v>160</v>
      </c>
      <c r="F3546" s="112">
        <v>160</v>
      </c>
    </row>
    <row r="3547" spans="1:6" ht="15.75">
      <c r="A3547" s="123" t="s">
        <v>1004</v>
      </c>
      <c r="B3547" s="110" t="s">
        <v>964</v>
      </c>
      <c r="C3547" s="110" t="s">
        <v>965</v>
      </c>
      <c r="D3547" s="111">
        <v>15</v>
      </c>
      <c r="E3547" s="111">
        <v>100</v>
      </c>
      <c r="F3547" s="112">
        <v>83.853083853083859</v>
      </c>
    </row>
    <row r="3548" spans="1:6" ht="15.75">
      <c r="A3548" s="123" t="s">
        <v>1004</v>
      </c>
      <c r="B3548" s="110" t="s">
        <v>964</v>
      </c>
      <c r="C3548" s="110" t="s">
        <v>965</v>
      </c>
      <c r="D3548" s="111">
        <v>14</v>
      </c>
      <c r="E3548" s="111">
        <v>100</v>
      </c>
      <c r="F3548" s="112">
        <v>75.121275121275119</v>
      </c>
    </row>
    <row r="3549" spans="1:6" ht="15.75">
      <c r="A3549" s="123" t="s">
        <v>1004</v>
      </c>
      <c r="B3549" s="110" t="s">
        <v>964</v>
      </c>
      <c r="C3549" s="110" t="s">
        <v>965</v>
      </c>
      <c r="D3549" s="111">
        <v>13</v>
      </c>
      <c r="E3549" s="111">
        <v>100</v>
      </c>
      <c r="F3549" s="112">
        <v>81.727881727881737</v>
      </c>
    </row>
    <row r="3550" spans="1:6" ht="15.75">
      <c r="A3550" s="123" t="s">
        <v>1004</v>
      </c>
      <c r="B3550" s="110" t="s">
        <v>964</v>
      </c>
      <c r="C3550" s="110" t="s">
        <v>965</v>
      </c>
      <c r="D3550" s="111">
        <v>12</v>
      </c>
      <c r="E3550" s="111">
        <v>100</v>
      </c>
      <c r="F3550" s="112">
        <v>89.535689535689542</v>
      </c>
    </row>
    <row r="3551" spans="1:6" ht="15.75">
      <c r="A3551" s="123" t="s">
        <v>1005</v>
      </c>
      <c r="B3551" s="110" t="s">
        <v>964</v>
      </c>
      <c r="C3551" s="110" t="s">
        <v>965</v>
      </c>
      <c r="D3551" s="111">
        <v>9</v>
      </c>
      <c r="E3551" s="111">
        <v>160</v>
      </c>
      <c r="F3551" s="112">
        <v>160</v>
      </c>
    </row>
    <row r="3552" spans="1:6" ht="15.75">
      <c r="A3552" s="123" t="s">
        <v>1006</v>
      </c>
      <c r="B3552" s="110" t="s">
        <v>964</v>
      </c>
      <c r="C3552" s="110" t="s">
        <v>965</v>
      </c>
      <c r="D3552" s="111">
        <v>10</v>
      </c>
      <c r="E3552" s="111">
        <v>100</v>
      </c>
      <c r="F3552" s="112">
        <v>93.716793716793717</v>
      </c>
    </row>
    <row r="3553" spans="1:6" ht="15.75">
      <c r="A3553" s="123" t="s">
        <v>1006</v>
      </c>
      <c r="B3553" s="110" t="s">
        <v>964</v>
      </c>
      <c r="C3553" s="110" t="s">
        <v>965</v>
      </c>
      <c r="D3553" s="111">
        <v>11</v>
      </c>
      <c r="E3553" s="111">
        <v>63</v>
      </c>
      <c r="F3553" s="112">
        <v>47.313531353135311</v>
      </c>
    </row>
    <row r="3554" spans="1:6" ht="15.75">
      <c r="A3554" s="123" t="s">
        <v>1006</v>
      </c>
      <c r="B3554" s="110" t="s">
        <v>964</v>
      </c>
      <c r="C3554" s="110" t="s">
        <v>965</v>
      </c>
      <c r="D3554" s="111">
        <v>35</v>
      </c>
      <c r="E3554" s="73">
        <v>63</v>
      </c>
      <c r="F3554" s="112">
        <v>54</v>
      </c>
    </row>
  </sheetData>
  <autoFilter ref="A2:J3267"/>
  <mergeCells count="308">
    <mergeCell ref="F1364:F1365"/>
    <mergeCell ref="F687:F688"/>
    <mergeCell ref="F689:F690"/>
    <mergeCell ref="F669:F670"/>
    <mergeCell ref="F671:F672"/>
    <mergeCell ref="F673:F674"/>
    <mergeCell ref="F675:F676"/>
    <mergeCell ref="F677:F678"/>
    <mergeCell ref="F679:F680"/>
    <mergeCell ref="F681:F682"/>
    <mergeCell ref="F683:F684"/>
    <mergeCell ref="F685:F686"/>
    <mergeCell ref="F703:F704"/>
    <mergeCell ref="F706:F707"/>
    <mergeCell ref="F716:F717"/>
    <mergeCell ref="F691:F692"/>
    <mergeCell ref="F698:F699"/>
    <mergeCell ref="F700:F701"/>
    <mergeCell ref="F711:F712"/>
    <mergeCell ref="F713:F714"/>
    <mergeCell ref="F720:F721"/>
    <mergeCell ref="D1402:D1403"/>
    <mergeCell ref="D1405:D1406"/>
    <mergeCell ref="D1417:D1418"/>
    <mergeCell ref="D1419:D1420"/>
    <mergeCell ref="D1422:D1423"/>
    <mergeCell ref="D1426:D1427"/>
    <mergeCell ref="D1431:D1432"/>
    <mergeCell ref="D1441:D1442"/>
    <mergeCell ref="A1:F1"/>
    <mergeCell ref="F7:F8"/>
    <mergeCell ref="F9:F10"/>
    <mergeCell ref="F11:F12"/>
    <mergeCell ref="F13:F14"/>
    <mergeCell ref="F15:F16"/>
    <mergeCell ref="F36:F37"/>
    <mergeCell ref="F39:F40"/>
    <mergeCell ref="F41:F42"/>
    <mergeCell ref="F43:F44"/>
    <mergeCell ref="F45:F46"/>
    <mergeCell ref="F53:F54"/>
    <mergeCell ref="F55:F56"/>
    <mergeCell ref="F57:F58"/>
    <mergeCell ref="F59:F60"/>
    <mergeCell ref="F64:F65"/>
    <mergeCell ref="G18:G184"/>
    <mergeCell ref="F85:F86"/>
    <mergeCell ref="F91:F92"/>
    <mergeCell ref="F98:F99"/>
    <mergeCell ref="F105:F106"/>
    <mergeCell ref="F109:F110"/>
    <mergeCell ref="F111:F112"/>
    <mergeCell ref="F20:F21"/>
    <mergeCell ref="F66:F67"/>
    <mergeCell ref="F70:F71"/>
    <mergeCell ref="F72:F73"/>
    <mergeCell ref="F75:F76"/>
    <mergeCell ref="F182:F183"/>
    <mergeCell ref="F114:F115"/>
    <mergeCell ref="F117:F118"/>
    <mergeCell ref="F119:F120"/>
    <mergeCell ref="F124:F125"/>
    <mergeCell ref="F126:F127"/>
    <mergeCell ref="F129:F130"/>
    <mergeCell ref="F131:F132"/>
    <mergeCell ref="F133:F134"/>
    <mergeCell ref="F139:F140"/>
    <mergeCell ref="F141:F142"/>
    <mergeCell ref="F143:F144"/>
    <mergeCell ref="F150:F151"/>
    <mergeCell ref="F152:F153"/>
    <mergeCell ref="F155:F156"/>
    <mergeCell ref="F157:F158"/>
    <mergeCell ref="F185:F186"/>
    <mergeCell ref="F188:F189"/>
    <mergeCell ref="F200:F201"/>
    <mergeCell ref="F204:F205"/>
    <mergeCell ref="F208:F209"/>
    <mergeCell ref="F164:F165"/>
    <mergeCell ref="F168:F169"/>
    <mergeCell ref="F170:F171"/>
    <mergeCell ref="F177:F178"/>
    <mergeCell ref="F179:F180"/>
    <mergeCell ref="F190:F191"/>
    <mergeCell ref="F192:F193"/>
    <mergeCell ref="F197:F198"/>
    <mergeCell ref="F202:F203"/>
    <mergeCell ref="F211:F212"/>
    <mergeCell ref="F224:F225"/>
    <mergeCell ref="F217:F218"/>
    <mergeCell ref="F219:F220"/>
    <mergeCell ref="F221:F222"/>
    <mergeCell ref="F226:F227"/>
    <mergeCell ref="F228:F229"/>
    <mergeCell ref="F230:F231"/>
    <mergeCell ref="F232:F233"/>
    <mergeCell ref="F234:F235"/>
    <mergeCell ref="F255:F256"/>
    <mergeCell ref="F238:F239"/>
    <mergeCell ref="F240:F241"/>
    <mergeCell ref="F242:F243"/>
    <mergeCell ref="F244:F245"/>
    <mergeCell ref="F246:F247"/>
    <mergeCell ref="F248:F249"/>
    <mergeCell ref="F252:F253"/>
    <mergeCell ref="F272:F273"/>
    <mergeCell ref="F257:F258"/>
    <mergeCell ref="F259:F260"/>
    <mergeCell ref="F261:F262"/>
    <mergeCell ref="F263:F264"/>
    <mergeCell ref="F267:F268"/>
    <mergeCell ref="F269:F270"/>
    <mergeCell ref="F274:F275"/>
    <mergeCell ref="F276:F277"/>
    <mergeCell ref="F279:F280"/>
    <mergeCell ref="F281:F282"/>
    <mergeCell ref="F283:F284"/>
    <mergeCell ref="F285:F286"/>
    <mergeCell ref="F287:F288"/>
    <mergeCell ref="F289:F290"/>
    <mergeCell ref="F293:F294"/>
    <mergeCell ref="F295:F296"/>
    <mergeCell ref="F297:F298"/>
    <mergeCell ref="F300:F301"/>
    <mergeCell ref="F303:F304"/>
    <mergeCell ref="F305:F306"/>
    <mergeCell ref="F307:F308"/>
    <mergeCell ref="F313:F314"/>
    <mergeCell ref="F315:F316"/>
    <mergeCell ref="F317:F318"/>
    <mergeCell ref="F319:F320"/>
    <mergeCell ref="F321:F322"/>
    <mergeCell ref="F324:F325"/>
    <mergeCell ref="F331:F332"/>
    <mergeCell ref="F326:F327"/>
    <mergeCell ref="F328:F329"/>
    <mergeCell ref="F333:F334"/>
    <mergeCell ref="F335:F336"/>
    <mergeCell ref="F337:F338"/>
    <mergeCell ref="F341:F342"/>
    <mergeCell ref="F343:F344"/>
    <mergeCell ref="F345:F346"/>
    <mergeCell ref="F360:F361"/>
    <mergeCell ref="F347:F348"/>
    <mergeCell ref="F349:F350"/>
    <mergeCell ref="F351:F352"/>
    <mergeCell ref="F353:F354"/>
    <mergeCell ref="F355:F356"/>
    <mergeCell ref="F357:F358"/>
    <mergeCell ref="F362:F363"/>
    <mergeCell ref="F364:F365"/>
    <mergeCell ref="F369:F370"/>
    <mergeCell ref="F366:F367"/>
    <mergeCell ref="F371:F372"/>
    <mergeCell ref="F373:F374"/>
    <mergeCell ref="F375:F376"/>
    <mergeCell ref="F377:F378"/>
    <mergeCell ref="F379:F380"/>
    <mergeCell ref="F381:F382"/>
    <mergeCell ref="F383:F384"/>
    <mergeCell ref="F394:F395"/>
    <mergeCell ref="F385:F386"/>
    <mergeCell ref="F387:F388"/>
    <mergeCell ref="F389:F390"/>
    <mergeCell ref="F391:F392"/>
    <mergeCell ref="F396:F397"/>
    <mergeCell ref="F398:F399"/>
    <mergeCell ref="F400:F401"/>
    <mergeCell ref="F402:F403"/>
    <mergeCell ref="F421:F422"/>
    <mergeCell ref="F404:F405"/>
    <mergeCell ref="F408:F409"/>
    <mergeCell ref="F410:F411"/>
    <mergeCell ref="F412:F413"/>
    <mergeCell ref="F414:F415"/>
    <mergeCell ref="F416:F417"/>
    <mergeCell ref="F418:F419"/>
    <mergeCell ref="F430:F431"/>
    <mergeCell ref="F423:F424"/>
    <mergeCell ref="F425:F426"/>
    <mergeCell ref="F427:F428"/>
    <mergeCell ref="F432:F433"/>
    <mergeCell ref="F434:F435"/>
    <mergeCell ref="F436:F437"/>
    <mergeCell ref="F438:F439"/>
    <mergeCell ref="F440:F441"/>
    <mergeCell ref="F442:F443"/>
    <mergeCell ref="F457:F458"/>
    <mergeCell ref="F444:F445"/>
    <mergeCell ref="F446:F447"/>
    <mergeCell ref="F448:F449"/>
    <mergeCell ref="F450:F451"/>
    <mergeCell ref="F452:F453"/>
    <mergeCell ref="F454:F455"/>
    <mergeCell ref="F459:F460"/>
    <mergeCell ref="F461:F462"/>
    <mergeCell ref="F463:F464"/>
    <mergeCell ref="F465:F466"/>
    <mergeCell ref="F467:F468"/>
    <mergeCell ref="F469:F470"/>
    <mergeCell ref="F471:F472"/>
    <mergeCell ref="F473:F474"/>
    <mergeCell ref="F475:F476"/>
    <mergeCell ref="F477:F478"/>
    <mergeCell ref="F479:F480"/>
    <mergeCell ref="F481:F482"/>
    <mergeCell ref="F483:F484"/>
    <mergeCell ref="F485:F486"/>
    <mergeCell ref="F487:F488"/>
    <mergeCell ref="F489:F490"/>
    <mergeCell ref="F491:F492"/>
    <mergeCell ref="F493:F494"/>
    <mergeCell ref="F495:F496"/>
    <mergeCell ref="F497:F498"/>
    <mergeCell ref="F499:F500"/>
    <mergeCell ref="F501:F502"/>
    <mergeCell ref="F503:F504"/>
    <mergeCell ref="F505:F506"/>
    <mergeCell ref="F507:F508"/>
    <mergeCell ref="F509:F510"/>
    <mergeCell ref="F511:F512"/>
    <mergeCell ref="F513:F514"/>
    <mergeCell ref="F515:F516"/>
    <mergeCell ref="F517:F518"/>
    <mergeCell ref="F519:F520"/>
    <mergeCell ref="F521:F522"/>
    <mergeCell ref="F523:F524"/>
    <mergeCell ref="F525:F526"/>
    <mergeCell ref="F527:F528"/>
    <mergeCell ref="F529:F530"/>
    <mergeCell ref="F553:F554"/>
    <mergeCell ref="F535:F536"/>
    <mergeCell ref="F537:F538"/>
    <mergeCell ref="F539:F540"/>
    <mergeCell ref="F541:F542"/>
    <mergeCell ref="F543:F544"/>
    <mergeCell ref="F545:F546"/>
    <mergeCell ref="F547:F548"/>
    <mergeCell ref="F549:F550"/>
    <mergeCell ref="F551:F552"/>
    <mergeCell ref="F555:F556"/>
    <mergeCell ref="F566:F567"/>
    <mergeCell ref="F559:F560"/>
    <mergeCell ref="F561:F562"/>
    <mergeCell ref="F563:F564"/>
    <mergeCell ref="F568:F569"/>
    <mergeCell ref="F570:F571"/>
    <mergeCell ref="F572:F573"/>
    <mergeCell ref="F574:F575"/>
    <mergeCell ref="F576:F577"/>
    <mergeCell ref="F583:F584"/>
    <mergeCell ref="F578:F579"/>
    <mergeCell ref="F580:F581"/>
    <mergeCell ref="F585:F586"/>
    <mergeCell ref="F587:F588"/>
    <mergeCell ref="F589:F590"/>
    <mergeCell ref="F591:F592"/>
    <mergeCell ref="F593:F594"/>
    <mergeCell ref="F595:F596"/>
    <mergeCell ref="F597:F598"/>
    <mergeCell ref="F599:F600"/>
    <mergeCell ref="F601:F602"/>
    <mergeCell ref="F606:F607"/>
    <mergeCell ref="F608:F609"/>
    <mergeCell ref="F610:F611"/>
    <mergeCell ref="F612:F613"/>
    <mergeCell ref="F614:F615"/>
    <mergeCell ref="F616:F617"/>
    <mergeCell ref="F631:F632"/>
    <mergeCell ref="F618:F619"/>
    <mergeCell ref="F620:F621"/>
    <mergeCell ref="F622:F623"/>
    <mergeCell ref="F624:F625"/>
    <mergeCell ref="F626:F627"/>
    <mergeCell ref="F628:F629"/>
    <mergeCell ref="F667:F668"/>
    <mergeCell ref="F640:F641"/>
    <mergeCell ref="F644:F645"/>
    <mergeCell ref="F654:F655"/>
    <mergeCell ref="F656:F657"/>
    <mergeCell ref="F658:F659"/>
    <mergeCell ref="F660:F661"/>
    <mergeCell ref="F662:F663"/>
    <mergeCell ref="F664:F665"/>
    <mergeCell ref="D1367:D1368"/>
    <mergeCell ref="D1393:D1394"/>
    <mergeCell ref="F725:F726"/>
    <mergeCell ref="F794:F795"/>
    <mergeCell ref="F783:F784"/>
    <mergeCell ref="F766:F767"/>
    <mergeCell ref="F780:F781"/>
    <mergeCell ref="F785:F786"/>
    <mergeCell ref="F722:F723"/>
    <mergeCell ref="F727:F728"/>
    <mergeCell ref="F729:F730"/>
    <mergeCell ref="F731:F732"/>
    <mergeCell ref="F746:F747"/>
    <mergeCell ref="F754:F755"/>
    <mergeCell ref="D1359:D1360"/>
    <mergeCell ref="D1361:D1362"/>
    <mergeCell ref="D1364:D1365"/>
    <mergeCell ref="F787:F788"/>
    <mergeCell ref="F789:F790"/>
    <mergeCell ref="F791:F792"/>
    <mergeCell ref="F799:F800"/>
    <mergeCell ref="F801:F802"/>
    <mergeCell ref="E1364:E1365"/>
    <mergeCell ref="F1361:F1362"/>
  </mergeCells>
  <pageMargins left="0.7" right="0.7" top="0.75" bottom="0.75" header="0.3" footer="0.3"/>
  <pageSetup paperSize="9" scale="32" orientation="portrait" r:id="rId1"/>
  <rowBreaks count="4" manualBreakCount="4">
    <brk id="261" max="8" man="1"/>
    <brk id="400" max="8" man="1"/>
    <brk id="543" max="8" man="1"/>
    <brk id="68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11"/>
  <sheetViews>
    <sheetView view="pageBreakPreview" topLeftCell="A7" zoomScale="115" zoomScaleSheetLayoutView="115" workbookViewId="0">
      <selection activeCell="E7" sqref="E7"/>
    </sheetView>
  </sheetViews>
  <sheetFormatPr defaultColWidth="9.140625" defaultRowHeight="15"/>
  <cols>
    <col min="1" max="1" width="4.85546875" style="13" customWidth="1"/>
    <col min="2" max="2" width="44.7109375" style="13" customWidth="1"/>
    <col min="3" max="3" width="12.42578125" style="13" customWidth="1"/>
    <col min="4" max="4" width="17.85546875" style="13" customWidth="1"/>
    <col min="5" max="5" width="15" style="13" customWidth="1"/>
    <col min="6" max="6" width="18.85546875" style="13" customWidth="1"/>
    <col min="7" max="7" width="16.5703125" style="13" customWidth="1"/>
    <col min="8" max="8" width="23.140625" style="13" customWidth="1"/>
    <col min="9" max="16384" width="9.140625" style="13"/>
  </cols>
  <sheetData>
    <row r="2" spans="1:8" ht="30" customHeight="1">
      <c r="A2" s="422" t="s">
        <v>2496</v>
      </c>
      <c r="B2" s="422"/>
      <c r="C2" s="422"/>
      <c r="D2" s="422"/>
      <c r="E2" s="57"/>
      <c r="F2" s="57"/>
      <c r="G2" s="57"/>
      <c r="H2" s="57"/>
    </row>
    <row r="3" spans="1:8" s="14" customFormat="1" ht="47.25">
      <c r="A3" s="53" t="s">
        <v>14</v>
      </c>
      <c r="B3" s="423" t="s">
        <v>0</v>
      </c>
      <c r="C3" s="423"/>
      <c r="D3" s="53" t="s">
        <v>33</v>
      </c>
      <c r="E3" s="58" t="s">
        <v>49</v>
      </c>
      <c r="F3" s="58" t="s">
        <v>51</v>
      </c>
      <c r="G3" s="58" t="s">
        <v>52</v>
      </c>
      <c r="H3" s="58" t="s">
        <v>50</v>
      </c>
    </row>
    <row r="4" spans="1:8" ht="78.75">
      <c r="A4" s="38">
        <v>1</v>
      </c>
      <c r="B4" s="59" t="s">
        <v>83</v>
      </c>
      <c r="C4" s="38" t="s">
        <v>4</v>
      </c>
      <c r="D4" s="60">
        <v>3.82</v>
      </c>
      <c r="E4" s="5" t="s">
        <v>160</v>
      </c>
      <c r="F4" s="38" t="s">
        <v>161</v>
      </c>
      <c r="G4" s="41" t="s">
        <v>162</v>
      </c>
      <c r="H4" s="73" t="s">
        <v>1117</v>
      </c>
    </row>
    <row r="5" spans="1:8" ht="31.5">
      <c r="A5" s="38">
        <v>2</v>
      </c>
      <c r="B5" s="59" t="s">
        <v>84</v>
      </c>
      <c r="C5" s="38" t="s">
        <v>146</v>
      </c>
      <c r="D5" s="60">
        <v>0.55000000000000004</v>
      </c>
      <c r="E5" s="5" t="s">
        <v>163</v>
      </c>
      <c r="F5" s="38" t="s">
        <v>164</v>
      </c>
      <c r="G5" s="41" t="s">
        <v>162</v>
      </c>
      <c r="H5" s="73" t="s">
        <v>1118</v>
      </c>
    </row>
    <row r="6" spans="1:8" ht="31.5">
      <c r="A6" s="38">
        <v>3</v>
      </c>
      <c r="B6" s="59" t="s">
        <v>86</v>
      </c>
      <c r="C6" s="38" t="s">
        <v>12</v>
      </c>
      <c r="D6" s="60">
        <v>3.6</v>
      </c>
      <c r="E6" s="5" t="s">
        <v>147</v>
      </c>
      <c r="F6" s="38" t="s">
        <v>164</v>
      </c>
      <c r="G6" s="38" t="s">
        <v>165</v>
      </c>
      <c r="H6" s="38" t="s">
        <v>180</v>
      </c>
    </row>
    <row r="7" spans="1:8" ht="141.75">
      <c r="A7" s="38">
        <v>4</v>
      </c>
      <c r="B7" s="59" t="s">
        <v>87</v>
      </c>
      <c r="C7" s="38" t="s">
        <v>12</v>
      </c>
      <c r="D7" s="60">
        <v>0.2</v>
      </c>
      <c r="E7" s="5">
        <v>1979</v>
      </c>
      <c r="F7" s="38" t="s">
        <v>174</v>
      </c>
      <c r="G7" s="38" t="s">
        <v>165</v>
      </c>
      <c r="H7" s="38" t="s">
        <v>179</v>
      </c>
    </row>
    <row r="8" spans="1:8" ht="68.25" customHeight="1">
      <c r="A8" s="38">
        <v>5</v>
      </c>
      <c r="B8" s="4" t="s">
        <v>952</v>
      </c>
      <c r="C8" s="5">
        <v>1</v>
      </c>
      <c r="D8" s="60">
        <v>0.97799999999999998</v>
      </c>
      <c r="E8" s="66">
        <v>1967</v>
      </c>
      <c r="F8" s="424" t="s">
        <v>953</v>
      </c>
      <c r="G8" s="425" t="s">
        <v>954</v>
      </c>
      <c r="H8" s="425" t="s">
        <v>173</v>
      </c>
    </row>
    <row r="9" spans="1:8" ht="63.75" customHeight="1">
      <c r="A9" s="38">
        <v>7</v>
      </c>
      <c r="B9" s="4" t="s">
        <v>955</v>
      </c>
      <c r="C9" s="5" t="s">
        <v>143</v>
      </c>
      <c r="D9" s="60">
        <v>0.42</v>
      </c>
      <c r="E9" s="66">
        <v>1971</v>
      </c>
      <c r="F9" s="424"/>
      <c r="G9" s="425"/>
      <c r="H9" s="425"/>
    </row>
    <row r="10" spans="1:8" ht="27.75" customHeight="1">
      <c r="A10" s="43"/>
      <c r="B10" s="43" t="s">
        <v>47</v>
      </c>
      <c r="C10" s="103"/>
      <c r="D10" s="61">
        <f>SUM(D4:D9)</f>
        <v>9.5679999999999996</v>
      </c>
      <c r="E10" s="41"/>
      <c r="F10" s="41"/>
      <c r="G10" s="41"/>
      <c r="H10" s="41"/>
    </row>
    <row r="11" spans="1:8" s="104" customFormat="1" ht="14.45" customHeight="1">
      <c r="H11" s="105"/>
    </row>
  </sheetData>
  <mergeCells count="5">
    <mergeCell ref="A2:D2"/>
    <mergeCell ref="B3:C3"/>
    <mergeCell ref="F8:F9"/>
    <mergeCell ref="G8:G9"/>
    <mergeCell ref="H8:H9"/>
  </mergeCells>
  <conditionalFormatting sqref="D10 D4:D5 E4:E7">
    <cfRule type="cellIs" dxfId="4" priority="5" operator="lessThan">
      <formula>0</formula>
    </cfRule>
  </conditionalFormatting>
  <conditionalFormatting sqref="D10 D4:D5">
    <cfRule type="cellIs" dxfId="3" priority="1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A2" sqref="A2:D2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426" t="s">
        <v>48</v>
      </c>
      <c r="B2" s="426"/>
      <c r="C2" s="426"/>
      <c r="D2" s="426"/>
    </row>
    <row r="3" spans="1:8" s="17" customFormat="1" ht="45">
      <c r="A3" s="21" t="s">
        <v>14</v>
      </c>
      <c r="B3" s="427" t="s">
        <v>0</v>
      </c>
      <c r="C3" s="427"/>
      <c r="D3" s="21" t="s">
        <v>35</v>
      </c>
      <c r="E3" s="32" t="s">
        <v>49</v>
      </c>
      <c r="F3" s="32" t="s">
        <v>51</v>
      </c>
      <c r="G3" s="32" t="s">
        <v>52</v>
      </c>
      <c r="H3" s="32" t="s">
        <v>50</v>
      </c>
    </row>
    <row r="4" spans="1:8">
      <c r="A4" s="5">
        <v>1</v>
      </c>
      <c r="B4" s="4"/>
      <c r="C4" s="5"/>
      <c r="D4" s="18"/>
      <c r="E4" s="33"/>
      <c r="F4" s="33"/>
      <c r="G4" s="33"/>
      <c r="H4" s="33"/>
    </row>
    <row r="5" spans="1:8" s="16" customFormat="1" ht="14.25" customHeight="1">
      <c r="A5" s="22"/>
      <c r="B5" s="22" t="s">
        <v>34</v>
      </c>
      <c r="C5" s="21"/>
      <c r="D5" s="23"/>
      <c r="E5" s="34"/>
      <c r="F5" s="34"/>
      <c r="G5" s="34"/>
      <c r="H5" s="34"/>
    </row>
  </sheetData>
  <mergeCells count="2">
    <mergeCell ref="A2:D2"/>
    <mergeCell ref="B3:C3"/>
  </mergeCells>
  <conditionalFormatting sqref="D4">
    <cfRule type="cellIs" dxfId="2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110" zoomScaleSheetLayoutView="110" workbookViewId="0">
      <selection activeCell="C13" sqref="C13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17.140625" customWidth="1"/>
  </cols>
  <sheetData>
    <row r="1" spans="1:7" ht="15.75" customHeight="1">
      <c r="A1" s="428" t="s">
        <v>2497</v>
      </c>
      <c r="B1" s="428"/>
      <c r="C1" s="428"/>
      <c r="D1" s="428"/>
      <c r="E1" s="428"/>
      <c r="F1" s="428"/>
      <c r="G1" s="428"/>
    </row>
    <row r="2" spans="1:7" ht="47.25">
      <c r="A2" s="103" t="s">
        <v>14</v>
      </c>
      <c r="B2" s="423" t="s">
        <v>166</v>
      </c>
      <c r="C2" s="423"/>
      <c r="D2" s="58" t="s">
        <v>49</v>
      </c>
      <c r="E2" s="58" t="s">
        <v>168</v>
      </c>
      <c r="F2" s="58" t="s">
        <v>167</v>
      </c>
      <c r="G2" s="58" t="s">
        <v>50</v>
      </c>
    </row>
    <row r="3" spans="1:7" ht="48.75" customHeight="1">
      <c r="A3" s="38">
        <v>1</v>
      </c>
      <c r="B3" s="424" t="s">
        <v>171</v>
      </c>
      <c r="C3" s="424"/>
      <c r="D3" s="60">
        <v>1965</v>
      </c>
      <c r="E3" s="5" t="s">
        <v>169</v>
      </c>
      <c r="F3" s="424" t="s">
        <v>170</v>
      </c>
      <c r="G3" s="425" t="s">
        <v>173</v>
      </c>
    </row>
    <row r="4" spans="1:7" ht="79.5" customHeight="1">
      <c r="A4" s="38">
        <v>2</v>
      </c>
      <c r="B4" s="424" t="s">
        <v>2467</v>
      </c>
      <c r="C4" s="424"/>
      <c r="D4" s="60">
        <v>1984</v>
      </c>
      <c r="E4" s="5" t="s">
        <v>169</v>
      </c>
      <c r="F4" s="424"/>
      <c r="G4" s="425"/>
    </row>
    <row r="5" spans="1:7" ht="66" customHeight="1">
      <c r="A5" s="38">
        <v>3</v>
      </c>
      <c r="B5" s="424" t="s">
        <v>2468</v>
      </c>
      <c r="C5" s="424"/>
      <c r="D5" s="60">
        <v>1978</v>
      </c>
      <c r="E5" s="5" t="s">
        <v>172</v>
      </c>
      <c r="F5" s="424"/>
      <c r="G5" s="425"/>
    </row>
  </sheetData>
  <mergeCells count="7">
    <mergeCell ref="G3:G5"/>
    <mergeCell ref="F3:F5"/>
    <mergeCell ref="B2:C2"/>
    <mergeCell ref="A1:G1"/>
    <mergeCell ref="B3:C3"/>
    <mergeCell ref="B4:C4"/>
    <mergeCell ref="B5:C5"/>
  </mergeCells>
  <conditionalFormatting sqref="D3:D4 E3:E5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6"/>
  <sheetViews>
    <sheetView view="pageBreakPreview" zoomScale="110" zoomScaleSheetLayoutView="110" workbookViewId="0">
      <selection activeCell="B6" sqref="B6:C6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428" t="s">
        <v>2498</v>
      </c>
      <c r="B2" s="428"/>
      <c r="C2" s="428"/>
      <c r="D2" s="428"/>
      <c r="E2" s="428"/>
      <c r="F2" s="428"/>
      <c r="G2" s="428"/>
    </row>
    <row r="3" spans="1:7" ht="47.25">
      <c r="A3" s="103" t="s">
        <v>14</v>
      </c>
      <c r="B3" s="423" t="s">
        <v>166</v>
      </c>
      <c r="C3" s="423"/>
      <c r="D3" s="58" t="s">
        <v>49</v>
      </c>
      <c r="E3" s="58" t="s">
        <v>168</v>
      </c>
      <c r="F3" s="58" t="s">
        <v>167</v>
      </c>
      <c r="G3" s="58" t="s">
        <v>50</v>
      </c>
    </row>
    <row r="4" spans="1:7" ht="83.25" customHeight="1">
      <c r="A4" s="38">
        <v>1</v>
      </c>
      <c r="B4" s="424" t="s">
        <v>181</v>
      </c>
      <c r="C4" s="424"/>
      <c r="D4" s="431">
        <v>1966</v>
      </c>
      <c r="E4" s="431" t="s">
        <v>2466</v>
      </c>
      <c r="F4" s="490" t="s">
        <v>170</v>
      </c>
      <c r="G4" s="429" t="s">
        <v>1119</v>
      </c>
    </row>
    <row r="5" spans="1:7" ht="15" hidden="1" customHeight="1">
      <c r="D5" s="432"/>
      <c r="E5" s="432"/>
      <c r="F5" s="491"/>
      <c r="G5" s="430"/>
    </row>
    <row r="6" spans="1:7" ht="63">
      <c r="A6" s="486">
        <v>2</v>
      </c>
      <c r="B6" s="492" t="s">
        <v>63</v>
      </c>
      <c r="C6" s="493"/>
      <c r="D6" s="494">
        <v>1991</v>
      </c>
      <c r="E6" s="494" t="s">
        <v>2503</v>
      </c>
      <c r="F6" s="59" t="s">
        <v>2507</v>
      </c>
      <c r="G6" s="399" t="s">
        <v>2504</v>
      </c>
    </row>
  </sheetData>
  <mergeCells count="8">
    <mergeCell ref="B6:C6"/>
    <mergeCell ref="F4:F5"/>
    <mergeCell ref="A2:G2"/>
    <mergeCell ref="B3:C3"/>
    <mergeCell ref="G4:G5"/>
    <mergeCell ref="B4:C4"/>
    <mergeCell ref="D4:D5"/>
    <mergeCell ref="E4:E5"/>
  </mergeCells>
  <conditionalFormatting sqref="E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E13" sqref="E13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18.85546875" customWidth="1"/>
    <col min="5" max="5" width="21" customWidth="1"/>
    <col min="6" max="6" width="23.7109375" customWidth="1"/>
    <col min="7" max="7" width="14" customWidth="1"/>
  </cols>
  <sheetData>
    <row r="1" spans="1:6" ht="15.75">
      <c r="A1" s="422" t="s">
        <v>2499</v>
      </c>
      <c r="B1" s="422"/>
      <c r="C1" s="422"/>
      <c r="D1" s="422"/>
      <c r="E1" s="422"/>
      <c r="F1" s="422"/>
    </row>
    <row r="2" spans="1:6" ht="15.75">
      <c r="A2" s="132"/>
      <c r="B2" s="132"/>
      <c r="C2" s="132"/>
      <c r="D2" s="132"/>
      <c r="E2" s="132"/>
      <c r="F2" s="132"/>
    </row>
    <row r="3" spans="1:6" ht="78.75">
      <c r="A3" s="322" t="s">
        <v>28</v>
      </c>
      <c r="B3" s="324" t="s">
        <v>30</v>
      </c>
      <c r="C3" s="322" t="s">
        <v>31</v>
      </c>
      <c r="D3" s="323" t="s">
        <v>167</v>
      </c>
      <c r="E3" s="323" t="s">
        <v>51</v>
      </c>
      <c r="F3" s="323" t="s">
        <v>50</v>
      </c>
    </row>
    <row r="4" spans="1:6" ht="15.75" customHeight="1">
      <c r="A4" s="433" t="s">
        <v>155</v>
      </c>
      <c r="B4" s="433">
        <v>197</v>
      </c>
      <c r="C4" s="433" t="s">
        <v>2488</v>
      </c>
      <c r="D4" s="436" t="s">
        <v>188</v>
      </c>
      <c r="E4" s="436" t="s">
        <v>189</v>
      </c>
      <c r="F4" s="436" t="s">
        <v>1111</v>
      </c>
    </row>
    <row r="5" spans="1:6" ht="15.75" customHeight="1">
      <c r="A5" s="435"/>
      <c r="B5" s="435"/>
      <c r="C5" s="434"/>
      <c r="D5" s="437"/>
      <c r="E5" s="437"/>
      <c r="F5" s="437"/>
    </row>
    <row r="6" spans="1:6">
      <c r="A6" s="433" t="s">
        <v>155</v>
      </c>
      <c r="B6" s="433">
        <v>284</v>
      </c>
      <c r="C6" s="440" t="s">
        <v>2489</v>
      </c>
      <c r="D6" s="437"/>
      <c r="E6" s="437"/>
      <c r="F6" s="437"/>
    </row>
    <row r="7" spans="1:6">
      <c r="A7" s="439"/>
      <c r="B7" s="439"/>
      <c r="C7" s="441"/>
      <c r="D7" s="438"/>
      <c r="E7" s="438"/>
      <c r="F7" s="432"/>
    </row>
    <row r="8" spans="1:6" ht="18" customHeight="1">
      <c r="A8" s="133"/>
      <c r="B8" s="227"/>
      <c r="C8" s="227"/>
      <c r="D8" s="227"/>
      <c r="E8" s="227"/>
      <c r="F8" s="227"/>
    </row>
    <row r="9" spans="1:6" ht="26.25" customHeight="1">
      <c r="A9" s="133"/>
      <c r="B9" s="227"/>
      <c r="C9" s="227"/>
      <c r="D9" s="227"/>
      <c r="E9" s="227"/>
      <c r="F9" s="227"/>
    </row>
    <row r="10" spans="1:6" ht="15.75">
      <c r="A10" s="133"/>
      <c r="B10" s="133"/>
      <c r="C10" s="133"/>
      <c r="D10" s="325"/>
      <c r="E10" s="325"/>
      <c r="F10" s="325"/>
    </row>
    <row r="11" spans="1:6" ht="15.75">
      <c r="A11" s="133"/>
      <c r="B11" s="133"/>
      <c r="C11" s="289"/>
      <c r="D11" s="325"/>
      <c r="E11" s="325"/>
      <c r="F11" s="325"/>
    </row>
    <row r="12" spans="1:6" ht="15.75">
      <c r="A12" s="133"/>
      <c r="B12" s="133"/>
      <c r="C12" s="289"/>
      <c r="D12" s="325"/>
      <c r="E12" s="325"/>
      <c r="F12" s="325"/>
    </row>
    <row r="13" spans="1:6" ht="15.75">
      <c r="A13" s="133"/>
      <c r="B13" s="133"/>
      <c r="C13" s="289"/>
      <c r="D13" s="325"/>
      <c r="E13" s="325"/>
      <c r="F13" s="326"/>
    </row>
    <row r="14" spans="1:6" ht="15.75">
      <c r="A14" s="133"/>
      <c r="B14" s="133"/>
      <c r="C14" s="289"/>
      <c r="D14" s="325"/>
      <c r="E14" s="325"/>
      <c r="F14" s="326"/>
    </row>
    <row r="15" spans="1:6" ht="15.75">
      <c r="A15" s="133"/>
      <c r="B15" s="133"/>
      <c r="C15" s="289"/>
      <c r="D15" s="325"/>
      <c r="E15" s="325"/>
      <c r="F15" s="326"/>
    </row>
    <row r="16" spans="1:6" ht="15.75">
      <c r="A16" s="133"/>
      <c r="B16" s="133"/>
      <c r="C16" s="289"/>
      <c r="D16" s="325"/>
      <c r="E16" s="325"/>
      <c r="F16" s="326"/>
    </row>
    <row r="17" spans="1:6" ht="15.75">
      <c r="A17" s="133"/>
      <c r="B17" s="133"/>
      <c r="C17" s="135"/>
      <c r="D17" s="134"/>
      <c r="E17" s="134"/>
      <c r="F17" s="134"/>
    </row>
    <row r="18" spans="1:6" ht="15.75">
      <c r="A18" s="133"/>
      <c r="B18" s="133"/>
      <c r="C18" s="135"/>
      <c r="D18" s="134"/>
      <c r="E18" s="134"/>
      <c r="F18" s="134"/>
    </row>
    <row r="19" spans="1:6" ht="15.75">
      <c r="A19" s="133"/>
      <c r="B19" s="133"/>
      <c r="C19" s="135"/>
      <c r="D19" s="134"/>
      <c r="E19" s="134"/>
      <c r="F19" s="134"/>
    </row>
    <row r="20" spans="1:6" ht="15.75">
      <c r="A20" s="133"/>
      <c r="B20" s="133"/>
      <c r="C20" s="135"/>
      <c r="D20" s="134"/>
      <c r="E20" s="134"/>
      <c r="F20" s="134"/>
    </row>
    <row r="21" spans="1:6">
      <c r="A21" s="134"/>
      <c r="B21" s="134"/>
      <c r="C21" s="134"/>
      <c r="D21" s="134"/>
      <c r="E21" s="134"/>
      <c r="F21" s="134"/>
    </row>
    <row r="22" spans="1:6">
      <c r="A22" s="134"/>
      <c r="B22" s="136"/>
      <c r="C22" s="136"/>
      <c r="D22" s="136"/>
      <c r="E22" s="134"/>
      <c r="F22" s="134"/>
    </row>
  </sheetData>
  <mergeCells count="10">
    <mergeCell ref="A1:F1"/>
    <mergeCell ref="C4:C5"/>
    <mergeCell ref="B4:B5"/>
    <mergeCell ref="A4:A5"/>
    <mergeCell ref="D4:D7"/>
    <mergeCell ref="E4:E7"/>
    <mergeCell ref="F4:F7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8"/>
  <sheetViews>
    <sheetView workbookViewId="0">
      <selection activeCell="B1" sqref="B1"/>
    </sheetView>
  </sheetViews>
  <sheetFormatPr defaultRowHeight="15"/>
  <cols>
    <col min="1" max="1" width="10.7109375" customWidth="1"/>
    <col min="2" max="2" width="26.5703125" customWidth="1"/>
    <col min="3" max="3" width="19.140625" customWidth="1"/>
    <col min="4" max="4" width="19.28515625" customWidth="1"/>
    <col min="5" max="5" width="17.85546875" customWidth="1"/>
    <col min="6" max="6" width="17.28515625" customWidth="1"/>
    <col min="7" max="7" width="16.42578125" customWidth="1"/>
    <col min="8" max="8" width="16" customWidth="1"/>
    <col min="9" max="9" width="25.42578125" customWidth="1"/>
    <col min="10" max="10" width="23.42578125" customWidth="1"/>
    <col min="11" max="11" width="26.140625" customWidth="1"/>
  </cols>
  <sheetData>
    <row r="1" spans="1:12" ht="16.5" thickBot="1">
      <c r="B1" s="196" t="s">
        <v>2500</v>
      </c>
      <c r="C1" s="196"/>
      <c r="D1" s="196"/>
      <c r="E1" s="196"/>
      <c r="K1" s="134"/>
    </row>
    <row r="2" spans="1:12" ht="15.75" customHeight="1" thickBot="1">
      <c r="A2" s="464" t="s">
        <v>1127</v>
      </c>
      <c r="B2" s="466" t="s">
        <v>1121</v>
      </c>
      <c r="C2" s="466" t="s">
        <v>1340</v>
      </c>
      <c r="D2" s="466" t="s">
        <v>2292</v>
      </c>
      <c r="E2" s="466" t="s">
        <v>1128</v>
      </c>
      <c r="F2" s="468" t="s">
        <v>1122</v>
      </c>
      <c r="G2" s="469"/>
      <c r="H2" s="470"/>
      <c r="I2" s="471" t="s">
        <v>2487</v>
      </c>
      <c r="J2" s="466" t="s">
        <v>1125</v>
      </c>
    </row>
    <row r="3" spans="1:12" ht="36" customHeight="1" thickBot="1">
      <c r="A3" s="465"/>
      <c r="B3" s="443"/>
      <c r="C3" s="443"/>
      <c r="D3" s="443"/>
      <c r="E3" s="467"/>
      <c r="F3" s="197" t="s">
        <v>1126</v>
      </c>
      <c r="G3" s="201" t="s">
        <v>1123</v>
      </c>
      <c r="H3" s="201" t="s">
        <v>1124</v>
      </c>
      <c r="I3" s="472"/>
      <c r="J3" s="467"/>
    </row>
    <row r="4" spans="1:12" ht="16.5" thickBot="1">
      <c r="A4" s="198">
        <v>1</v>
      </c>
      <c r="B4" s="198">
        <v>2</v>
      </c>
      <c r="C4" s="198">
        <v>3</v>
      </c>
      <c r="D4" s="198">
        <v>4</v>
      </c>
      <c r="E4" s="198">
        <v>5</v>
      </c>
      <c r="F4" s="198">
        <v>6</v>
      </c>
      <c r="G4" s="198">
        <v>7</v>
      </c>
      <c r="H4" s="198">
        <v>8</v>
      </c>
      <c r="I4" s="200">
        <v>9</v>
      </c>
      <c r="J4" s="199">
        <v>10</v>
      </c>
    </row>
    <row r="5" spans="1:12" ht="15.75">
      <c r="A5" s="450" t="s">
        <v>1324</v>
      </c>
      <c r="B5" s="228" t="s">
        <v>1129</v>
      </c>
      <c r="C5" s="229"/>
      <c r="D5" s="477" t="s">
        <v>1325</v>
      </c>
      <c r="E5" s="442">
        <v>13.731999999999999</v>
      </c>
      <c r="F5" s="442">
        <v>690</v>
      </c>
      <c r="G5" s="229">
        <v>1000</v>
      </c>
      <c r="H5" s="229">
        <v>1000</v>
      </c>
      <c r="I5" s="446" t="s">
        <v>1131</v>
      </c>
      <c r="J5" s="442">
        <v>263</v>
      </c>
    </row>
    <row r="6" spans="1:12" ht="16.5" thickBot="1">
      <c r="A6" s="451"/>
      <c r="B6" s="230" t="s">
        <v>1130</v>
      </c>
      <c r="C6" s="231">
        <v>220</v>
      </c>
      <c r="D6" s="478"/>
      <c r="E6" s="445"/>
      <c r="F6" s="445"/>
      <c r="G6" s="232">
        <v>1600</v>
      </c>
      <c r="H6" s="232">
        <v>1000</v>
      </c>
      <c r="I6" s="447"/>
      <c r="J6" s="443"/>
    </row>
    <row r="7" spans="1:12" ht="15.75">
      <c r="A7" s="450" t="s">
        <v>1326</v>
      </c>
      <c r="B7" s="228" t="s">
        <v>1132</v>
      </c>
      <c r="C7" s="233"/>
      <c r="D7" s="442" t="s">
        <v>1133</v>
      </c>
      <c r="E7" s="442">
        <v>4.87</v>
      </c>
      <c r="F7" s="442">
        <v>510</v>
      </c>
      <c r="G7" s="442">
        <v>960</v>
      </c>
      <c r="H7" s="442">
        <v>600</v>
      </c>
      <c r="I7" s="442" t="s">
        <v>1131</v>
      </c>
      <c r="J7" s="442">
        <v>97</v>
      </c>
    </row>
    <row r="8" spans="1:12" ht="15.75">
      <c r="A8" s="452"/>
      <c r="B8" s="234" t="s">
        <v>1327</v>
      </c>
      <c r="C8" s="235">
        <v>110</v>
      </c>
      <c r="D8" s="444"/>
      <c r="E8" s="444"/>
      <c r="F8" s="444"/>
      <c r="G8" s="456"/>
      <c r="H8" s="456"/>
      <c r="I8" s="444"/>
      <c r="J8" s="444"/>
    </row>
    <row r="9" spans="1:12" ht="16.5" thickBot="1">
      <c r="A9" s="451"/>
      <c r="B9" s="230"/>
      <c r="C9" s="231"/>
      <c r="D9" s="445"/>
      <c r="E9" s="445"/>
      <c r="F9" s="445"/>
      <c r="G9" s="473"/>
      <c r="H9" s="473"/>
      <c r="I9" s="445"/>
      <c r="J9" s="445"/>
    </row>
    <row r="10" spans="1:12" ht="15.75">
      <c r="A10" s="450" t="s">
        <v>1328</v>
      </c>
      <c r="B10" s="234" t="s">
        <v>1132</v>
      </c>
      <c r="C10" s="235"/>
      <c r="D10" s="442" t="s">
        <v>1133</v>
      </c>
      <c r="E10" s="442">
        <v>4.87</v>
      </c>
      <c r="F10" s="442">
        <v>510</v>
      </c>
      <c r="G10" s="236"/>
      <c r="H10" s="236"/>
      <c r="I10" s="442" t="s">
        <v>1131</v>
      </c>
      <c r="J10" s="442">
        <v>97</v>
      </c>
    </row>
    <row r="11" spans="1:12" ht="15.75">
      <c r="A11" s="452"/>
      <c r="B11" s="234" t="s">
        <v>1327</v>
      </c>
      <c r="C11" s="235">
        <v>110</v>
      </c>
      <c r="D11" s="444"/>
      <c r="E11" s="444"/>
      <c r="F11" s="444"/>
      <c r="G11" s="236">
        <v>1250</v>
      </c>
      <c r="H11" s="236">
        <v>600</v>
      </c>
      <c r="I11" s="444"/>
      <c r="J11" s="444"/>
    </row>
    <row r="12" spans="1:12" ht="16.5" thickBot="1">
      <c r="A12" s="452"/>
      <c r="B12" s="234"/>
      <c r="C12" s="235"/>
      <c r="D12" s="444"/>
      <c r="E12" s="444"/>
      <c r="F12" s="444"/>
      <c r="G12" s="234"/>
      <c r="H12" s="234"/>
      <c r="I12" s="444"/>
      <c r="J12" s="444"/>
    </row>
    <row r="13" spans="1:12" ht="32.25" thickBot="1">
      <c r="A13" s="237" t="s">
        <v>1326</v>
      </c>
      <c r="B13" s="238" t="s">
        <v>2293</v>
      </c>
      <c r="C13" s="239">
        <v>110</v>
      </c>
      <c r="D13" s="239" t="s">
        <v>1120</v>
      </c>
      <c r="E13" s="239">
        <v>0.28799999999999998</v>
      </c>
      <c r="F13" s="239">
        <v>380</v>
      </c>
      <c r="G13" s="239">
        <v>960</v>
      </c>
      <c r="H13" s="239">
        <v>600</v>
      </c>
      <c r="I13" s="240" t="s">
        <v>1355</v>
      </c>
      <c r="J13" s="239">
        <v>72</v>
      </c>
    </row>
    <row r="14" spans="1:12" ht="32.25" thickBot="1">
      <c r="A14" s="241" t="s">
        <v>1328</v>
      </c>
      <c r="B14" s="238" t="s">
        <v>2293</v>
      </c>
      <c r="C14" s="239">
        <v>110</v>
      </c>
      <c r="D14" s="239" t="s">
        <v>2294</v>
      </c>
      <c r="E14" s="239">
        <v>0.12</v>
      </c>
      <c r="F14" s="242">
        <v>510</v>
      </c>
      <c r="G14" s="239">
        <v>1250</v>
      </c>
      <c r="H14" s="239">
        <v>600</v>
      </c>
      <c r="I14" s="240" t="s">
        <v>1355</v>
      </c>
      <c r="J14" s="240">
        <v>97</v>
      </c>
    </row>
    <row r="15" spans="1:12" ht="15" customHeight="1">
      <c r="A15" s="452" t="s">
        <v>1329</v>
      </c>
      <c r="B15" s="243" t="s">
        <v>1129</v>
      </c>
      <c r="C15" s="235"/>
      <c r="D15" s="444" t="s">
        <v>1120</v>
      </c>
      <c r="E15" s="444">
        <v>8</v>
      </c>
      <c r="F15" s="444">
        <v>380</v>
      </c>
      <c r="G15" s="358"/>
      <c r="H15" s="358"/>
      <c r="I15" s="442" t="s">
        <v>1123</v>
      </c>
      <c r="J15" s="442">
        <v>72</v>
      </c>
      <c r="K15" s="359"/>
      <c r="L15" s="359"/>
    </row>
    <row r="16" spans="1:12" ht="15.75">
      <c r="A16" s="452"/>
      <c r="B16" s="244" t="s">
        <v>1330</v>
      </c>
      <c r="C16" s="235">
        <v>110</v>
      </c>
      <c r="D16" s="444"/>
      <c r="E16" s="444"/>
      <c r="F16" s="444"/>
      <c r="G16" s="360">
        <v>622</v>
      </c>
      <c r="H16" s="360">
        <v>1000</v>
      </c>
      <c r="I16" s="444"/>
      <c r="J16" s="444"/>
      <c r="K16" s="252"/>
      <c r="L16" s="252"/>
    </row>
    <row r="17" spans="1:12" ht="16.5" thickBot="1">
      <c r="A17" s="451"/>
      <c r="B17" s="245"/>
      <c r="C17" s="231"/>
      <c r="D17" s="445"/>
      <c r="E17" s="445"/>
      <c r="F17" s="445"/>
      <c r="G17" s="361"/>
      <c r="H17" s="361"/>
      <c r="I17" s="445"/>
      <c r="J17" s="445"/>
      <c r="K17" s="255"/>
      <c r="L17" s="255"/>
    </row>
    <row r="18" spans="1:12" ht="15.75">
      <c r="A18" s="450" t="s">
        <v>1331</v>
      </c>
      <c r="B18" s="234" t="s">
        <v>1129</v>
      </c>
      <c r="C18" s="235"/>
      <c r="D18" s="442" t="s">
        <v>1120</v>
      </c>
      <c r="E18" s="442">
        <v>8</v>
      </c>
      <c r="F18" s="442">
        <v>380</v>
      </c>
      <c r="G18" s="360">
        <v>622</v>
      </c>
      <c r="H18" s="360">
        <v>1000</v>
      </c>
      <c r="I18" s="442" t="s">
        <v>1123</v>
      </c>
      <c r="J18" s="442">
        <v>72</v>
      </c>
      <c r="K18" s="359"/>
      <c r="L18" s="359"/>
    </row>
    <row r="19" spans="1:12" ht="16.5" thickBot="1">
      <c r="A19" s="452"/>
      <c r="B19" s="234" t="s">
        <v>1330</v>
      </c>
      <c r="C19" s="235">
        <v>110</v>
      </c>
      <c r="D19" s="444"/>
      <c r="E19" s="444"/>
      <c r="F19" s="444"/>
      <c r="G19" s="360" t="s">
        <v>1134</v>
      </c>
      <c r="H19" s="360" t="s">
        <v>1134</v>
      </c>
      <c r="I19" s="443"/>
      <c r="J19" s="445"/>
      <c r="K19" s="252"/>
      <c r="L19" s="252"/>
    </row>
    <row r="20" spans="1:12" ht="32.25" thickBot="1">
      <c r="A20" s="246" t="s">
        <v>1329</v>
      </c>
      <c r="B20" s="238" t="s">
        <v>2295</v>
      </c>
      <c r="C20" s="239">
        <v>110</v>
      </c>
      <c r="D20" s="247" t="s">
        <v>1133</v>
      </c>
      <c r="E20" s="239">
        <v>6.1790000000000003</v>
      </c>
      <c r="F20" s="239">
        <v>510</v>
      </c>
      <c r="G20" s="362">
        <v>622</v>
      </c>
      <c r="H20" s="362">
        <v>1000</v>
      </c>
      <c r="I20" s="240" t="s">
        <v>1355</v>
      </c>
      <c r="J20" s="240">
        <v>97</v>
      </c>
      <c r="K20" s="359"/>
      <c r="L20" s="359"/>
    </row>
    <row r="21" spans="1:12" ht="32.25" thickBot="1">
      <c r="A21" s="246" t="s">
        <v>1331</v>
      </c>
      <c r="B21" s="238" t="s">
        <v>2295</v>
      </c>
      <c r="C21" s="239">
        <v>110</v>
      </c>
      <c r="D21" s="247" t="s">
        <v>1133</v>
      </c>
      <c r="E21" s="239">
        <v>6.1790000000000003</v>
      </c>
      <c r="F21" s="239">
        <v>510</v>
      </c>
      <c r="G21" s="362">
        <v>622</v>
      </c>
      <c r="H21" s="362">
        <v>1000</v>
      </c>
      <c r="I21" s="240" t="s">
        <v>1355</v>
      </c>
      <c r="J21" s="240">
        <v>97</v>
      </c>
      <c r="K21" s="359"/>
      <c r="L21" s="359"/>
    </row>
    <row r="22" spans="1:12" ht="32.25" thickBot="1">
      <c r="A22" s="246" t="s">
        <v>1329</v>
      </c>
      <c r="B22" s="238" t="s">
        <v>2296</v>
      </c>
      <c r="C22" s="239">
        <v>110</v>
      </c>
      <c r="D22" s="247" t="s">
        <v>1133</v>
      </c>
      <c r="E22" s="239">
        <v>5.04</v>
      </c>
      <c r="F22" s="239">
        <v>510</v>
      </c>
      <c r="G22" s="362">
        <v>622</v>
      </c>
      <c r="H22" s="362">
        <v>1000</v>
      </c>
      <c r="I22" s="240" t="s">
        <v>1355</v>
      </c>
      <c r="J22" s="240">
        <v>97</v>
      </c>
      <c r="K22" s="359"/>
      <c r="L22" s="359"/>
    </row>
    <row r="23" spans="1:12" ht="32.25" thickBot="1">
      <c r="A23" s="249" t="s">
        <v>1331</v>
      </c>
      <c r="B23" s="244" t="s">
        <v>2296</v>
      </c>
      <c r="C23" s="250">
        <v>110</v>
      </c>
      <c r="D23" s="251" t="s">
        <v>1133</v>
      </c>
      <c r="E23" s="250">
        <v>5.04</v>
      </c>
      <c r="F23" s="239">
        <v>510</v>
      </c>
      <c r="G23" s="362">
        <v>622</v>
      </c>
      <c r="H23" s="362">
        <v>1000</v>
      </c>
      <c r="I23" s="240" t="s">
        <v>1355</v>
      </c>
      <c r="J23" s="240">
        <v>97</v>
      </c>
      <c r="K23" s="359"/>
      <c r="L23" s="359"/>
    </row>
    <row r="24" spans="1:12" ht="32.25" thickBot="1">
      <c r="A24" s="246" t="s">
        <v>1329</v>
      </c>
      <c r="B24" s="238" t="s">
        <v>2297</v>
      </c>
      <c r="C24" s="239">
        <v>110</v>
      </c>
      <c r="D24" s="247" t="s">
        <v>1133</v>
      </c>
      <c r="E24" s="239">
        <v>5.7</v>
      </c>
      <c r="F24" s="239">
        <v>510</v>
      </c>
      <c r="G24" s="362">
        <v>622</v>
      </c>
      <c r="H24" s="362">
        <v>1000</v>
      </c>
      <c r="I24" s="240" t="s">
        <v>1355</v>
      </c>
      <c r="J24" s="240">
        <v>97</v>
      </c>
      <c r="K24" s="359"/>
      <c r="L24" s="359"/>
    </row>
    <row r="25" spans="1:12" ht="32.25" thickBot="1">
      <c r="A25" s="246" t="s">
        <v>1331</v>
      </c>
      <c r="B25" s="238" t="s">
        <v>2297</v>
      </c>
      <c r="C25" s="239">
        <v>110</v>
      </c>
      <c r="D25" s="247" t="s">
        <v>1133</v>
      </c>
      <c r="E25" s="239">
        <v>5.7</v>
      </c>
      <c r="F25" s="239">
        <v>510</v>
      </c>
      <c r="G25" s="362">
        <v>622</v>
      </c>
      <c r="H25" s="362">
        <v>1000</v>
      </c>
      <c r="I25" s="240" t="s">
        <v>1355</v>
      </c>
      <c r="J25" s="240">
        <v>97</v>
      </c>
      <c r="K25" s="359"/>
      <c r="L25" s="359"/>
    </row>
    <row r="26" spans="1:12" ht="32.25" thickBot="1">
      <c r="A26" s="246" t="s">
        <v>1329</v>
      </c>
      <c r="B26" s="238" t="s">
        <v>2298</v>
      </c>
      <c r="C26" s="239">
        <v>110</v>
      </c>
      <c r="D26" s="247" t="s">
        <v>1120</v>
      </c>
      <c r="E26" s="239">
        <v>3.73</v>
      </c>
      <c r="F26" s="239">
        <v>380</v>
      </c>
      <c r="G26" s="362">
        <v>622</v>
      </c>
      <c r="H26" s="362">
        <v>1000</v>
      </c>
      <c r="I26" s="240" t="s">
        <v>1355</v>
      </c>
      <c r="J26" s="240">
        <v>72</v>
      </c>
      <c r="K26" s="359"/>
      <c r="L26" s="359"/>
    </row>
    <row r="27" spans="1:12" ht="32.25" thickBot="1">
      <c r="A27" s="246" t="s">
        <v>1331</v>
      </c>
      <c r="B27" s="238" t="s">
        <v>2298</v>
      </c>
      <c r="C27" s="239">
        <v>110</v>
      </c>
      <c r="D27" s="247" t="s">
        <v>1120</v>
      </c>
      <c r="E27" s="239">
        <v>3.73</v>
      </c>
      <c r="F27" s="239">
        <v>380</v>
      </c>
      <c r="G27" s="362">
        <v>622</v>
      </c>
      <c r="H27" s="362">
        <v>1000</v>
      </c>
      <c r="I27" s="240" t="s">
        <v>1355</v>
      </c>
      <c r="J27" s="240">
        <v>72</v>
      </c>
      <c r="K27" s="359"/>
      <c r="L27" s="359"/>
    </row>
    <row r="28" spans="1:12" ht="15.75" customHeight="1">
      <c r="A28" s="452" t="s">
        <v>1332</v>
      </c>
      <c r="B28" s="234" t="s">
        <v>1132</v>
      </c>
      <c r="C28" s="250"/>
      <c r="D28" s="444" t="s">
        <v>1133</v>
      </c>
      <c r="E28" s="444">
        <v>18.899999999999999</v>
      </c>
      <c r="F28" s="444">
        <v>510</v>
      </c>
      <c r="G28" s="236">
        <v>1000</v>
      </c>
      <c r="H28" s="236">
        <v>600</v>
      </c>
      <c r="I28" s="236" t="s">
        <v>1131</v>
      </c>
      <c r="J28" s="352"/>
      <c r="K28" s="252"/>
      <c r="L28" s="252"/>
    </row>
    <row r="29" spans="1:12" ht="16.5" thickBot="1">
      <c r="A29" s="451"/>
      <c r="B29" s="230" t="s">
        <v>1333</v>
      </c>
      <c r="C29" s="242">
        <v>110</v>
      </c>
      <c r="D29" s="445"/>
      <c r="E29" s="445"/>
      <c r="F29" s="445"/>
      <c r="G29" s="363">
        <v>605</v>
      </c>
      <c r="H29" s="363">
        <v>1000</v>
      </c>
      <c r="I29" s="232"/>
      <c r="J29" s="353">
        <v>97</v>
      </c>
      <c r="K29" s="359"/>
      <c r="L29" s="359"/>
    </row>
    <row r="30" spans="1:12" ht="15.75" customHeight="1">
      <c r="A30" s="450" t="s">
        <v>1334</v>
      </c>
      <c r="B30" s="228" t="s">
        <v>1132</v>
      </c>
      <c r="C30" s="233"/>
      <c r="D30" s="442" t="s">
        <v>1133</v>
      </c>
      <c r="E30" s="442">
        <v>18.899999999999999</v>
      </c>
      <c r="F30" s="442">
        <v>510</v>
      </c>
      <c r="G30" s="364">
        <v>1000</v>
      </c>
      <c r="H30" s="364">
        <v>600</v>
      </c>
      <c r="I30" s="229" t="s">
        <v>1131</v>
      </c>
      <c r="J30" s="442">
        <v>97</v>
      </c>
      <c r="K30" s="252"/>
      <c r="L30" s="252"/>
    </row>
    <row r="31" spans="1:12" ht="15.75">
      <c r="A31" s="452"/>
      <c r="B31" s="234" t="s">
        <v>1333</v>
      </c>
      <c r="C31" s="235">
        <v>110</v>
      </c>
      <c r="D31" s="444"/>
      <c r="E31" s="444"/>
      <c r="F31" s="444"/>
      <c r="G31" s="360">
        <v>605</v>
      </c>
      <c r="H31" s="360">
        <v>1000</v>
      </c>
      <c r="I31" s="236"/>
      <c r="J31" s="456"/>
      <c r="K31" s="359"/>
      <c r="L31" s="359"/>
    </row>
    <row r="32" spans="1:12" ht="16.5" thickBot="1">
      <c r="A32" s="451"/>
      <c r="B32" s="230"/>
      <c r="C32" s="231"/>
      <c r="D32" s="445"/>
      <c r="E32" s="445"/>
      <c r="F32" s="445"/>
      <c r="G32" s="230"/>
      <c r="H32" s="230"/>
      <c r="I32" s="230"/>
      <c r="J32" s="473"/>
      <c r="K32" s="255"/>
      <c r="L32" s="255"/>
    </row>
    <row r="33" spans="1:10" ht="15.75">
      <c r="A33" s="450" t="s">
        <v>1335</v>
      </c>
      <c r="B33" s="228" t="s">
        <v>1135</v>
      </c>
      <c r="C33" s="442">
        <v>110</v>
      </c>
      <c r="D33" s="253" t="s">
        <v>1133</v>
      </c>
      <c r="E33" s="442">
        <v>2.77</v>
      </c>
      <c r="F33" s="253">
        <v>510</v>
      </c>
      <c r="G33" s="442">
        <v>480</v>
      </c>
      <c r="H33" s="442">
        <v>600</v>
      </c>
      <c r="I33" s="442" t="s">
        <v>1123</v>
      </c>
      <c r="J33" s="442">
        <v>84</v>
      </c>
    </row>
    <row r="34" spans="1:10" ht="32.25" thickBot="1">
      <c r="A34" s="451"/>
      <c r="B34" s="230" t="s">
        <v>1327</v>
      </c>
      <c r="C34" s="443"/>
      <c r="D34" s="254" t="s">
        <v>1336</v>
      </c>
      <c r="E34" s="445"/>
      <c r="F34" s="254">
        <v>445</v>
      </c>
      <c r="G34" s="443"/>
      <c r="H34" s="443"/>
      <c r="I34" s="445"/>
      <c r="J34" s="443"/>
    </row>
    <row r="35" spans="1:10" ht="16.5" thickBot="1">
      <c r="A35" s="237" t="s">
        <v>1335</v>
      </c>
      <c r="B35" s="255" t="s">
        <v>2299</v>
      </c>
      <c r="C35" s="239">
        <v>110</v>
      </c>
      <c r="D35" s="256" t="s">
        <v>2294</v>
      </c>
      <c r="E35" s="239">
        <v>11.2</v>
      </c>
      <c r="F35" s="256">
        <v>510</v>
      </c>
      <c r="G35" s="240">
        <v>480</v>
      </c>
      <c r="H35" s="240">
        <v>600</v>
      </c>
      <c r="I35" s="252"/>
      <c r="J35" s="240">
        <v>91</v>
      </c>
    </row>
    <row r="36" spans="1:10" ht="15.75">
      <c r="A36" s="257"/>
      <c r="B36" s="228" t="s">
        <v>1137</v>
      </c>
      <c r="C36" s="233"/>
      <c r="D36" s="229"/>
      <c r="E36" s="229"/>
      <c r="F36" s="229"/>
      <c r="G36" s="229">
        <v>690</v>
      </c>
      <c r="H36" s="229">
        <v>600</v>
      </c>
      <c r="I36" s="229" t="s">
        <v>1131</v>
      </c>
      <c r="J36" s="229">
        <v>97</v>
      </c>
    </row>
    <row r="37" spans="1:10" ht="15.75">
      <c r="A37" s="258" t="s">
        <v>1136</v>
      </c>
      <c r="B37" s="234" t="s">
        <v>1138</v>
      </c>
      <c r="C37" s="235">
        <v>110</v>
      </c>
      <c r="D37" s="236" t="s">
        <v>1133</v>
      </c>
      <c r="E37" s="236">
        <v>50.366999999999997</v>
      </c>
      <c r="F37" s="236">
        <v>510</v>
      </c>
      <c r="G37" s="236">
        <v>1380</v>
      </c>
      <c r="H37" s="236">
        <v>600</v>
      </c>
      <c r="I37" s="236"/>
      <c r="J37" s="236">
        <v>97</v>
      </c>
    </row>
    <row r="38" spans="1:10" ht="16.5" thickBot="1">
      <c r="A38" s="241"/>
      <c r="B38" s="230" t="s">
        <v>1139</v>
      </c>
      <c r="C38" s="231"/>
      <c r="D38" s="230"/>
      <c r="E38" s="230"/>
      <c r="F38" s="230"/>
      <c r="G38" s="232">
        <v>330</v>
      </c>
      <c r="H38" s="232">
        <v>600</v>
      </c>
      <c r="I38" s="232" t="s">
        <v>1123</v>
      </c>
      <c r="J38" s="232">
        <v>63</v>
      </c>
    </row>
    <row r="39" spans="1:10" ht="15.75">
      <c r="A39" s="450" t="s">
        <v>1136</v>
      </c>
      <c r="B39" s="450" t="s">
        <v>1140</v>
      </c>
      <c r="C39" s="442">
        <v>110</v>
      </c>
      <c r="D39" s="442" t="s">
        <v>1133</v>
      </c>
      <c r="E39" s="442">
        <v>0.75600000000000001</v>
      </c>
      <c r="F39" s="442">
        <v>510</v>
      </c>
      <c r="G39" s="229">
        <v>690</v>
      </c>
      <c r="H39" s="229">
        <v>600</v>
      </c>
      <c r="I39" s="229" t="s">
        <v>1131</v>
      </c>
      <c r="J39" s="229">
        <v>97</v>
      </c>
    </row>
    <row r="40" spans="1:10" ht="16.5" thickBot="1">
      <c r="A40" s="451"/>
      <c r="B40" s="451"/>
      <c r="C40" s="443"/>
      <c r="D40" s="445"/>
      <c r="E40" s="445"/>
      <c r="F40" s="445"/>
      <c r="G40" s="232">
        <v>330</v>
      </c>
      <c r="H40" s="232">
        <v>600</v>
      </c>
      <c r="I40" s="232" t="s">
        <v>1123</v>
      </c>
      <c r="J40" s="232">
        <v>63</v>
      </c>
    </row>
    <row r="41" spans="1:10" ht="15.75">
      <c r="A41" s="450" t="s">
        <v>1136</v>
      </c>
      <c r="B41" s="474" t="s">
        <v>1323</v>
      </c>
      <c r="C41" s="259"/>
      <c r="D41" s="442" t="s">
        <v>1141</v>
      </c>
      <c r="E41" s="442">
        <v>50.366999999999997</v>
      </c>
      <c r="F41" s="442">
        <v>510</v>
      </c>
      <c r="G41" s="229">
        <v>1380</v>
      </c>
      <c r="H41" s="229">
        <v>600</v>
      </c>
      <c r="I41" s="229" t="s">
        <v>1131</v>
      </c>
      <c r="J41" s="229">
        <v>97</v>
      </c>
    </row>
    <row r="42" spans="1:10" ht="15.75">
      <c r="A42" s="452"/>
      <c r="B42" s="475"/>
      <c r="C42" s="236">
        <v>110</v>
      </c>
      <c r="D42" s="444"/>
      <c r="E42" s="444"/>
      <c r="F42" s="444"/>
      <c r="G42" s="236"/>
      <c r="H42" s="236"/>
      <c r="I42" s="236"/>
      <c r="J42" s="236"/>
    </row>
    <row r="43" spans="1:10" ht="16.5" thickBot="1">
      <c r="A43" s="451"/>
      <c r="B43" s="476"/>
      <c r="C43" s="260"/>
      <c r="D43" s="445"/>
      <c r="E43" s="445"/>
      <c r="F43" s="445"/>
      <c r="G43" s="232">
        <v>330</v>
      </c>
      <c r="H43" s="232">
        <v>600</v>
      </c>
      <c r="I43" s="232" t="s">
        <v>1123</v>
      </c>
      <c r="J43" s="232">
        <v>63</v>
      </c>
    </row>
    <row r="44" spans="1:10" ht="15.75">
      <c r="A44" s="450" t="s">
        <v>1142</v>
      </c>
      <c r="B44" s="228" t="s">
        <v>1143</v>
      </c>
      <c r="C44" s="442">
        <v>110</v>
      </c>
      <c r="D44" s="442" t="s">
        <v>1133</v>
      </c>
      <c r="E44" s="442">
        <v>44.91</v>
      </c>
      <c r="F44" s="442">
        <v>510</v>
      </c>
      <c r="G44" s="229">
        <v>680</v>
      </c>
      <c r="H44" s="229">
        <v>600</v>
      </c>
      <c r="I44" s="229" t="s">
        <v>1131</v>
      </c>
      <c r="J44" s="229">
        <v>97</v>
      </c>
    </row>
    <row r="45" spans="1:10" ht="16.5" thickBot="1">
      <c r="A45" s="451"/>
      <c r="B45" s="230" t="s">
        <v>1144</v>
      </c>
      <c r="C45" s="443"/>
      <c r="D45" s="445"/>
      <c r="E45" s="445"/>
      <c r="F45" s="445"/>
      <c r="G45" s="232">
        <v>450</v>
      </c>
      <c r="H45" s="232">
        <v>600</v>
      </c>
      <c r="I45" s="232" t="s">
        <v>1123</v>
      </c>
      <c r="J45" s="232">
        <v>85</v>
      </c>
    </row>
    <row r="46" spans="1:10" ht="15.75">
      <c r="A46" s="450" t="s">
        <v>1145</v>
      </c>
      <c r="B46" s="228" t="s">
        <v>1146</v>
      </c>
      <c r="C46" s="259"/>
      <c r="D46" s="442" t="s">
        <v>1133</v>
      </c>
      <c r="E46" s="442">
        <v>24.1</v>
      </c>
      <c r="F46" s="442">
        <v>510</v>
      </c>
      <c r="G46" s="229">
        <v>680</v>
      </c>
      <c r="H46" s="229">
        <v>600</v>
      </c>
      <c r="I46" s="229" t="s">
        <v>1131</v>
      </c>
      <c r="J46" s="229">
        <v>97</v>
      </c>
    </row>
    <row r="47" spans="1:10" ht="16.5" thickBot="1">
      <c r="A47" s="451"/>
      <c r="B47" s="230" t="s">
        <v>1147</v>
      </c>
      <c r="C47" s="260">
        <v>110</v>
      </c>
      <c r="D47" s="445"/>
      <c r="E47" s="445"/>
      <c r="F47" s="445"/>
      <c r="G47" s="232">
        <v>330</v>
      </c>
      <c r="H47" s="232">
        <v>600</v>
      </c>
      <c r="I47" s="232" t="s">
        <v>1123</v>
      </c>
      <c r="J47" s="232">
        <v>63</v>
      </c>
    </row>
    <row r="48" spans="1:10" ht="15.75">
      <c r="A48" s="450" t="s">
        <v>1148</v>
      </c>
      <c r="B48" s="234" t="s">
        <v>1149</v>
      </c>
      <c r="C48" s="236"/>
      <c r="D48" s="442" t="s">
        <v>1133</v>
      </c>
      <c r="E48" s="442" t="s">
        <v>1151</v>
      </c>
      <c r="F48" s="442">
        <v>510</v>
      </c>
      <c r="G48" s="236">
        <v>680</v>
      </c>
      <c r="H48" s="236">
        <v>600</v>
      </c>
      <c r="I48" s="236" t="s">
        <v>1131</v>
      </c>
      <c r="J48" s="236">
        <v>97</v>
      </c>
    </row>
    <row r="49" spans="1:10" ht="16.5" thickBot="1">
      <c r="A49" s="451"/>
      <c r="B49" s="230" t="s">
        <v>1150</v>
      </c>
      <c r="C49" s="236">
        <v>110</v>
      </c>
      <c r="D49" s="445"/>
      <c r="E49" s="445"/>
      <c r="F49" s="445"/>
      <c r="G49" s="232">
        <v>330</v>
      </c>
      <c r="H49" s="232">
        <v>600</v>
      </c>
      <c r="I49" s="232" t="s">
        <v>1123</v>
      </c>
      <c r="J49" s="232">
        <v>63</v>
      </c>
    </row>
    <row r="50" spans="1:10" ht="16.5" customHeight="1">
      <c r="A50" s="450" t="s">
        <v>1152</v>
      </c>
      <c r="B50" s="228" t="s">
        <v>1153</v>
      </c>
      <c r="C50" s="259"/>
      <c r="D50" s="442" t="s">
        <v>1133</v>
      </c>
      <c r="E50" s="442">
        <v>18.13</v>
      </c>
      <c r="F50" s="442">
        <v>510</v>
      </c>
      <c r="G50" s="229">
        <v>450</v>
      </c>
      <c r="H50" s="229">
        <v>600</v>
      </c>
      <c r="I50" s="229" t="s">
        <v>1123</v>
      </c>
      <c r="J50" s="229">
        <v>85</v>
      </c>
    </row>
    <row r="51" spans="1:10" ht="16.5" thickBot="1">
      <c r="A51" s="451"/>
      <c r="B51" s="230" t="s">
        <v>1154</v>
      </c>
      <c r="C51" s="260">
        <v>110</v>
      </c>
      <c r="D51" s="445"/>
      <c r="E51" s="445"/>
      <c r="F51" s="445"/>
      <c r="G51" s="232">
        <v>450</v>
      </c>
      <c r="H51" s="232">
        <v>600</v>
      </c>
      <c r="I51" s="232" t="s">
        <v>1123</v>
      </c>
      <c r="J51" s="232">
        <v>85</v>
      </c>
    </row>
    <row r="52" spans="1:10" ht="15.75">
      <c r="A52" s="450" t="s">
        <v>1155</v>
      </c>
      <c r="B52" s="234" t="s">
        <v>1156</v>
      </c>
      <c r="C52" s="236"/>
      <c r="D52" s="442" t="s">
        <v>1133</v>
      </c>
      <c r="E52" s="442">
        <v>0.27</v>
      </c>
      <c r="F52" s="442">
        <v>510</v>
      </c>
      <c r="G52" s="442">
        <v>680</v>
      </c>
      <c r="H52" s="442">
        <v>600</v>
      </c>
      <c r="I52" s="442" t="s">
        <v>1131</v>
      </c>
      <c r="J52" s="442">
        <v>97</v>
      </c>
    </row>
    <row r="53" spans="1:10" ht="16.5" thickBot="1">
      <c r="A53" s="451"/>
      <c r="B53" s="230" t="s">
        <v>1157</v>
      </c>
      <c r="C53" s="236">
        <v>110</v>
      </c>
      <c r="D53" s="445"/>
      <c r="E53" s="445"/>
      <c r="F53" s="445"/>
      <c r="G53" s="443"/>
      <c r="H53" s="443"/>
      <c r="I53" s="445"/>
      <c r="J53" s="445"/>
    </row>
    <row r="54" spans="1:10" ht="15.75">
      <c r="A54" s="450" t="s">
        <v>1158</v>
      </c>
      <c r="B54" s="228" t="s">
        <v>1156</v>
      </c>
      <c r="C54" s="259"/>
      <c r="D54" s="442" t="s">
        <v>1133</v>
      </c>
      <c r="E54" s="442">
        <v>37.53</v>
      </c>
      <c r="F54" s="442">
        <v>510</v>
      </c>
      <c r="G54" s="229">
        <v>620</v>
      </c>
      <c r="H54" s="229">
        <v>600</v>
      </c>
      <c r="I54" s="229" t="s">
        <v>1131</v>
      </c>
      <c r="J54" s="229">
        <v>97</v>
      </c>
    </row>
    <row r="55" spans="1:10" ht="16.5" thickBot="1">
      <c r="A55" s="452"/>
      <c r="B55" s="234" t="s">
        <v>1159</v>
      </c>
      <c r="C55" s="261">
        <v>110</v>
      </c>
      <c r="D55" s="444"/>
      <c r="E55" s="444"/>
      <c r="F55" s="444"/>
      <c r="G55" s="236">
        <v>180</v>
      </c>
      <c r="H55" s="236">
        <v>500</v>
      </c>
      <c r="I55" s="236" t="s">
        <v>1123</v>
      </c>
      <c r="J55" s="236">
        <v>34</v>
      </c>
    </row>
    <row r="56" spans="1:10" ht="32.25" thickBot="1">
      <c r="A56" s="237" t="s">
        <v>2300</v>
      </c>
      <c r="B56" s="238" t="s">
        <v>2301</v>
      </c>
      <c r="C56" s="240">
        <v>110</v>
      </c>
      <c r="D56" s="239" t="s">
        <v>1184</v>
      </c>
      <c r="E56" s="239">
        <v>0.31</v>
      </c>
      <c r="F56" s="239">
        <v>445</v>
      </c>
      <c r="G56" s="240"/>
      <c r="H56" s="240"/>
      <c r="I56" s="240" t="s">
        <v>1355</v>
      </c>
      <c r="J56" s="240">
        <v>84</v>
      </c>
    </row>
    <row r="57" spans="1:10" ht="15.75">
      <c r="A57" s="450" t="s">
        <v>1160</v>
      </c>
      <c r="B57" s="234" t="s">
        <v>2302</v>
      </c>
      <c r="C57" s="236"/>
      <c r="D57" s="444" t="s">
        <v>1133</v>
      </c>
      <c r="E57" s="444" t="s">
        <v>1162</v>
      </c>
      <c r="F57" s="444">
        <v>510</v>
      </c>
      <c r="G57" s="442">
        <v>530</v>
      </c>
      <c r="H57" s="442">
        <v>500</v>
      </c>
      <c r="I57" s="444" t="s">
        <v>1124</v>
      </c>
      <c r="J57" s="261">
        <v>95</v>
      </c>
    </row>
    <row r="58" spans="1:10" ht="16.5" thickBot="1">
      <c r="A58" s="451"/>
      <c r="B58" s="230" t="s">
        <v>1161</v>
      </c>
      <c r="C58" s="236">
        <v>110</v>
      </c>
      <c r="D58" s="445"/>
      <c r="E58" s="445"/>
      <c r="F58" s="445"/>
      <c r="G58" s="443"/>
      <c r="H58" s="443"/>
      <c r="I58" s="445"/>
      <c r="J58" s="260"/>
    </row>
    <row r="59" spans="1:10" ht="15.75">
      <c r="A59" s="450" t="s">
        <v>1163</v>
      </c>
      <c r="B59" s="234" t="s">
        <v>1164</v>
      </c>
      <c r="C59" s="259"/>
      <c r="D59" s="442" t="s">
        <v>1133</v>
      </c>
      <c r="E59" s="479">
        <v>29.3</v>
      </c>
      <c r="F59" s="442">
        <v>510</v>
      </c>
      <c r="G59" s="442">
        <v>200</v>
      </c>
      <c r="H59" s="442">
        <v>200</v>
      </c>
      <c r="I59" s="442" t="s">
        <v>1166</v>
      </c>
      <c r="J59" s="236"/>
    </row>
    <row r="60" spans="1:10" ht="16.5" thickBot="1">
      <c r="A60" s="451"/>
      <c r="B60" s="230" t="s">
        <v>1165</v>
      </c>
      <c r="C60" s="260">
        <v>110</v>
      </c>
      <c r="D60" s="445"/>
      <c r="E60" s="480"/>
      <c r="F60" s="445"/>
      <c r="G60" s="443"/>
      <c r="H60" s="443"/>
      <c r="I60" s="443"/>
      <c r="J60" s="236">
        <v>38</v>
      </c>
    </row>
    <row r="61" spans="1:10" ht="15.75">
      <c r="A61" s="450" t="s">
        <v>1167</v>
      </c>
      <c r="B61" s="228" t="s">
        <v>1168</v>
      </c>
      <c r="C61" s="259"/>
      <c r="D61" s="442" t="s">
        <v>1133</v>
      </c>
      <c r="E61" s="442">
        <v>18.8</v>
      </c>
      <c r="F61" s="442">
        <v>510</v>
      </c>
      <c r="G61" s="460">
        <v>620</v>
      </c>
      <c r="H61" s="262"/>
      <c r="I61" s="453" t="s">
        <v>1124</v>
      </c>
      <c r="J61" s="259"/>
    </row>
    <row r="62" spans="1:10" ht="15.75">
      <c r="A62" s="452"/>
      <c r="B62" s="234" t="s">
        <v>1169</v>
      </c>
      <c r="C62" s="261">
        <v>110</v>
      </c>
      <c r="D62" s="444"/>
      <c r="E62" s="444"/>
      <c r="F62" s="444"/>
      <c r="G62" s="461"/>
      <c r="H62" s="261">
        <v>300</v>
      </c>
      <c r="I62" s="463"/>
      <c r="J62" s="250">
        <v>57</v>
      </c>
    </row>
    <row r="63" spans="1:10" ht="16.5" thickBot="1">
      <c r="A63" s="451"/>
      <c r="B63" s="230"/>
      <c r="C63" s="260"/>
      <c r="D63" s="445"/>
      <c r="E63" s="445"/>
      <c r="F63" s="445"/>
      <c r="G63" s="462"/>
      <c r="H63" s="245"/>
      <c r="I63" s="454"/>
      <c r="J63" s="242"/>
    </row>
    <row r="64" spans="1:10" ht="15.75">
      <c r="A64" s="450" t="s">
        <v>1170</v>
      </c>
      <c r="B64" s="234" t="s">
        <v>1171</v>
      </c>
      <c r="C64" s="236">
        <v>110</v>
      </c>
      <c r="D64" s="442" t="s">
        <v>1133</v>
      </c>
      <c r="E64" s="442">
        <v>47.3</v>
      </c>
      <c r="F64" s="442">
        <v>510</v>
      </c>
      <c r="G64" s="442">
        <v>170</v>
      </c>
      <c r="H64" s="442">
        <v>300</v>
      </c>
      <c r="I64" s="442" t="s">
        <v>1123</v>
      </c>
      <c r="J64" s="236">
        <v>33</v>
      </c>
    </row>
    <row r="65" spans="1:10" ht="16.5" thickBot="1">
      <c r="A65" s="451"/>
      <c r="B65" s="230" t="s">
        <v>1172</v>
      </c>
      <c r="C65" s="232"/>
      <c r="D65" s="445"/>
      <c r="E65" s="445"/>
      <c r="F65" s="445"/>
      <c r="G65" s="443"/>
      <c r="H65" s="443"/>
      <c r="I65" s="443"/>
      <c r="J65" s="232"/>
    </row>
    <row r="66" spans="1:10" ht="15.75">
      <c r="A66" s="258"/>
      <c r="B66" s="234" t="s">
        <v>1174</v>
      </c>
      <c r="C66" s="236"/>
      <c r="D66" s="442" t="s">
        <v>1133</v>
      </c>
      <c r="E66" s="442">
        <v>54.9</v>
      </c>
      <c r="F66" s="442">
        <v>510</v>
      </c>
      <c r="G66" s="236"/>
      <c r="H66" s="236"/>
      <c r="I66" s="236"/>
      <c r="J66" s="442">
        <v>45</v>
      </c>
    </row>
    <row r="67" spans="1:10" ht="15.75">
      <c r="A67" s="258" t="s">
        <v>1173</v>
      </c>
      <c r="B67" s="234" t="s">
        <v>1175</v>
      </c>
      <c r="C67" s="236">
        <v>110</v>
      </c>
      <c r="D67" s="444"/>
      <c r="E67" s="444"/>
      <c r="F67" s="444"/>
      <c r="G67" s="236">
        <v>340</v>
      </c>
      <c r="H67" s="236">
        <v>300</v>
      </c>
      <c r="I67" s="236" t="s">
        <v>1124</v>
      </c>
      <c r="J67" s="444"/>
    </row>
    <row r="68" spans="1:10" ht="16.5" thickBot="1">
      <c r="A68" s="241"/>
      <c r="B68" s="230"/>
      <c r="C68" s="232"/>
      <c r="D68" s="445"/>
      <c r="E68" s="445"/>
      <c r="F68" s="445"/>
      <c r="G68" s="236">
        <v>240</v>
      </c>
      <c r="H68" s="236">
        <v>300</v>
      </c>
      <c r="I68" s="236" t="s">
        <v>1123</v>
      </c>
      <c r="J68" s="445"/>
    </row>
    <row r="69" spans="1:10" ht="15.75">
      <c r="A69" s="450" t="s">
        <v>1176</v>
      </c>
      <c r="B69" s="228" t="s">
        <v>1135</v>
      </c>
      <c r="C69" s="259"/>
      <c r="D69" s="442" t="s">
        <v>1133</v>
      </c>
      <c r="E69" s="442">
        <v>31.5</v>
      </c>
      <c r="F69" s="442">
        <v>510</v>
      </c>
      <c r="G69" s="229">
        <v>460</v>
      </c>
      <c r="H69" s="229">
        <v>600</v>
      </c>
      <c r="I69" s="229" t="s">
        <v>1123</v>
      </c>
      <c r="J69" s="229">
        <v>87</v>
      </c>
    </row>
    <row r="70" spans="1:10" ht="16.5" thickBot="1">
      <c r="A70" s="451"/>
      <c r="B70" s="230" t="s">
        <v>1177</v>
      </c>
      <c r="C70" s="260">
        <v>110</v>
      </c>
      <c r="D70" s="445"/>
      <c r="E70" s="445"/>
      <c r="F70" s="445"/>
      <c r="G70" s="232">
        <v>480</v>
      </c>
      <c r="H70" s="232">
        <v>600</v>
      </c>
      <c r="I70" s="232" t="s">
        <v>1123</v>
      </c>
      <c r="J70" s="232">
        <v>91</v>
      </c>
    </row>
    <row r="71" spans="1:10" ht="15.75">
      <c r="A71" s="450" t="s">
        <v>1178</v>
      </c>
      <c r="B71" s="234" t="s">
        <v>1179</v>
      </c>
      <c r="C71" s="236"/>
      <c r="D71" s="442" t="s">
        <v>1133</v>
      </c>
      <c r="E71" s="442">
        <v>85.68</v>
      </c>
      <c r="F71" s="442">
        <v>510</v>
      </c>
      <c r="G71" s="259"/>
      <c r="H71" s="259"/>
      <c r="I71" s="259"/>
      <c r="J71" s="259"/>
    </row>
    <row r="72" spans="1:10" ht="16.5" customHeight="1">
      <c r="A72" s="452"/>
      <c r="B72" s="234" t="s">
        <v>1180</v>
      </c>
      <c r="C72" s="236">
        <v>110</v>
      </c>
      <c r="D72" s="444"/>
      <c r="E72" s="444"/>
      <c r="F72" s="444"/>
      <c r="G72" s="261">
        <v>450</v>
      </c>
      <c r="H72" s="261">
        <v>600</v>
      </c>
      <c r="I72" s="261" t="s">
        <v>1123</v>
      </c>
      <c r="J72" s="261">
        <v>85</v>
      </c>
    </row>
    <row r="73" spans="1:10" ht="16.5" thickBot="1">
      <c r="A73" s="451"/>
      <c r="B73" s="230"/>
      <c r="C73" s="232"/>
      <c r="D73" s="445"/>
      <c r="E73" s="445"/>
      <c r="F73" s="445"/>
      <c r="G73" s="260">
        <v>460</v>
      </c>
      <c r="H73" s="260">
        <v>600</v>
      </c>
      <c r="I73" s="260" t="s">
        <v>1123</v>
      </c>
      <c r="J73" s="260">
        <v>87</v>
      </c>
    </row>
    <row r="74" spans="1:10" ht="15.75">
      <c r="A74" s="450" t="s">
        <v>1181</v>
      </c>
      <c r="B74" s="234" t="s">
        <v>1182</v>
      </c>
      <c r="C74" s="236">
        <v>110</v>
      </c>
      <c r="D74" s="442" t="s">
        <v>1184</v>
      </c>
      <c r="E74" s="442">
        <v>2.4</v>
      </c>
      <c r="F74" s="442">
        <v>445</v>
      </c>
      <c r="G74" s="236">
        <v>900</v>
      </c>
      <c r="H74" s="236">
        <v>750</v>
      </c>
      <c r="I74" s="236" t="s">
        <v>1131</v>
      </c>
      <c r="J74" s="236">
        <v>84</v>
      </c>
    </row>
    <row r="75" spans="1:10" ht="16.5" thickBot="1">
      <c r="A75" s="451"/>
      <c r="B75" s="230" t="s">
        <v>1183</v>
      </c>
      <c r="C75" s="232"/>
      <c r="D75" s="445"/>
      <c r="E75" s="445"/>
      <c r="F75" s="445"/>
      <c r="G75" s="232"/>
      <c r="H75" s="232"/>
      <c r="I75" s="232"/>
      <c r="J75" s="232"/>
    </row>
    <row r="76" spans="1:10" ht="15.75">
      <c r="A76" s="450" t="s">
        <v>1185</v>
      </c>
      <c r="B76" s="228" t="s">
        <v>1186</v>
      </c>
      <c r="C76" s="259"/>
      <c r="D76" s="442" t="s">
        <v>1133</v>
      </c>
      <c r="E76" s="442">
        <v>2.4</v>
      </c>
      <c r="F76" s="442">
        <v>510</v>
      </c>
      <c r="G76" s="229"/>
      <c r="H76" s="229"/>
      <c r="I76" s="446" t="s">
        <v>1355</v>
      </c>
      <c r="J76" s="446">
        <v>97</v>
      </c>
    </row>
    <row r="77" spans="1:10" ht="16.5" thickBot="1">
      <c r="A77" s="451"/>
      <c r="B77" s="230" t="s">
        <v>1187</v>
      </c>
      <c r="C77" s="260">
        <v>110</v>
      </c>
      <c r="D77" s="445"/>
      <c r="E77" s="445"/>
      <c r="F77" s="445"/>
      <c r="G77" s="232"/>
      <c r="H77" s="232"/>
      <c r="I77" s="447"/>
      <c r="J77" s="455"/>
    </row>
    <row r="78" spans="1:10" ht="15.75">
      <c r="A78" s="450" t="s">
        <v>1188</v>
      </c>
      <c r="B78" s="234" t="s">
        <v>1189</v>
      </c>
      <c r="C78" s="259"/>
      <c r="D78" s="442" t="s">
        <v>1133</v>
      </c>
      <c r="E78" s="442">
        <v>14.55</v>
      </c>
      <c r="F78" s="442">
        <v>510</v>
      </c>
      <c r="G78" s="236"/>
      <c r="H78" s="236"/>
      <c r="I78" s="446" t="s">
        <v>1355</v>
      </c>
      <c r="J78" s="446">
        <v>97</v>
      </c>
    </row>
    <row r="79" spans="1:10" ht="16.5" thickBot="1">
      <c r="A79" s="452"/>
      <c r="B79" s="234" t="s">
        <v>1190</v>
      </c>
      <c r="C79" s="261">
        <v>110</v>
      </c>
      <c r="D79" s="444"/>
      <c r="E79" s="444"/>
      <c r="F79" s="444"/>
      <c r="G79" s="236"/>
      <c r="H79" s="236"/>
      <c r="I79" s="447"/>
      <c r="J79" s="448"/>
    </row>
    <row r="80" spans="1:10" ht="16.5" thickBot="1">
      <c r="A80" s="237" t="s">
        <v>1188</v>
      </c>
      <c r="B80" s="238" t="s">
        <v>2303</v>
      </c>
      <c r="C80" s="240">
        <v>110</v>
      </c>
      <c r="D80" s="239" t="s">
        <v>1133</v>
      </c>
      <c r="E80" s="239">
        <v>13</v>
      </c>
      <c r="F80" s="239">
        <v>510</v>
      </c>
      <c r="G80" s="240"/>
      <c r="H80" s="240"/>
      <c r="I80" s="240" t="s">
        <v>1355</v>
      </c>
      <c r="J80" s="240">
        <v>97</v>
      </c>
    </row>
    <row r="81" spans="1:10" ht="15.75">
      <c r="A81" s="452" t="s">
        <v>1191</v>
      </c>
      <c r="B81" s="234" t="s">
        <v>1192</v>
      </c>
      <c r="C81" s="236"/>
      <c r="D81" s="444" t="s">
        <v>1133</v>
      </c>
      <c r="E81" s="444">
        <v>11.2</v>
      </c>
      <c r="F81" s="444">
        <v>510</v>
      </c>
      <c r="G81" s="236"/>
      <c r="H81" s="236"/>
      <c r="I81" s="236"/>
      <c r="J81" s="236"/>
    </row>
    <row r="82" spans="1:10" ht="15.75">
      <c r="A82" s="452"/>
      <c r="B82" s="234" t="s">
        <v>1193</v>
      </c>
      <c r="C82" s="236">
        <v>110</v>
      </c>
      <c r="D82" s="444"/>
      <c r="E82" s="444"/>
      <c r="F82" s="444"/>
      <c r="G82" s="236">
        <v>960</v>
      </c>
      <c r="H82" s="236">
        <v>600</v>
      </c>
      <c r="I82" s="236" t="s">
        <v>1131</v>
      </c>
      <c r="J82" s="236">
        <v>97</v>
      </c>
    </row>
    <row r="83" spans="1:10" ht="16.5" thickBot="1">
      <c r="A83" s="451"/>
      <c r="B83" s="230"/>
      <c r="C83" s="232"/>
      <c r="D83" s="445"/>
      <c r="E83" s="445"/>
      <c r="F83" s="445"/>
      <c r="G83" s="230"/>
      <c r="H83" s="230"/>
      <c r="I83" s="230"/>
      <c r="J83" s="230"/>
    </row>
    <row r="84" spans="1:10" ht="15.75">
      <c r="A84" s="450" t="s">
        <v>1194</v>
      </c>
      <c r="B84" s="234" t="s">
        <v>1182</v>
      </c>
      <c r="C84" s="442">
        <v>110</v>
      </c>
      <c r="D84" s="442" t="s">
        <v>186</v>
      </c>
      <c r="E84" s="442">
        <v>11.7</v>
      </c>
      <c r="F84" s="442">
        <v>330</v>
      </c>
      <c r="G84" s="236"/>
      <c r="H84" s="236"/>
      <c r="I84" s="236"/>
      <c r="J84" s="259"/>
    </row>
    <row r="85" spans="1:10" ht="15.75">
      <c r="A85" s="452"/>
      <c r="B85" s="234" t="s">
        <v>1195</v>
      </c>
      <c r="C85" s="449"/>
      <c r="D85" s="444"/>
      <c r="E85" s="444"/>
      <c r="F85" s="444"/>
      <c r="G85" s="236">
        <v>180</v>
      </c>
      <c r="H85" s="236">
        <v>750</v>
      </c>
      <c r="I85" s="236" t="s">
        <v>1123</v>
      </c>
      <c r="J85" s="261">
        <v>34</v>
      </c>
    </row>
    <row r="86" spans="1:10" ht="16.5" thickBot="1">
      <c r="A86" s="451"/>
      <c r="B86" s="230"/>
      <c r="C86" s="443"/>
      <c r="D86" s="445"/>
      <c r="E86" s="445"/>
      <c r="F86" s="445"/>
      <c r="G86" s="236"/>
      <c r="H86" s="236"/>
      <c r="I86" s="236"/>
      <c r="J86" s="260"/>
    </row>
    <row r="87" spans="1:10" ht="15.75">
      <c r="A87" s="450" t="s">
        <v>1196</v>
      </c>
      <c r="B87" s="228" t="s">
        <v>1182</v>
      </c>
      <c r="C87" s="259"/>
      <c r="D87" s="442" t="s">
        <v>186</v>
      </c>
      <c r="E87" s="442">
        <v>11.7</v>
      </c>
      <c r="F87" s="442">
        <v>330</v>
      </c>
      <c r="G87" s="446">
        <v>180</v>
      </c>
      <c r="H87" s="229">
        <v>750</v>
      </c>
      <c r="I87" s="229" t="s">
        <v>1123</v>
      </c>
      <c r="J87" s="446">
        <v>34</v>
      </c>
    </row>
    <row r="88" spans="1:10" ht="16.5" thickBot="1">
      <c r="A88" s="452"/>
      <c r="B88" s="234" t="s">
        <v>1195</v>
      </c>
      <c r="C88" s="261">
        <v>110</v>
      </c>
      <c r="D88" s="444"/>
      <c r="E88" s="444"/>
      <c r="F88" s="444"/>
      <c r="G88" s="459"/>
      <c r="H88" s="236"/>
      <c r="I88" s="236"/>
      <c r="J88" s="448"/>
    </row>
    <row r="89" spans="1:10" ht="16.5" thickBot="1">
      <c r="A89" s="237" t="s">
        <v>1194</v>
      </c>
      <c r="B89" s="238" t="s">
        <v>2304</v>
      </c>
      <c r="C89" s="240">
        <v>110</v>
      </c>
      <c r="D89" s="239" t="s">
        <v>186</v>
      </c>
      <c r="E89" s="239">
        <v>10.58</v>
      </c>
      <c r="F89" s="239">
        <v>330</v>
      </c>
      <c r="G89" s="240">
        <v>180</v>
      </c>
      <c r="H89" s="240">
        <v>750</v>
      </c>
      <c r="I89" s="240" t="s">
        <v>1355</v>
      </c>
      <c r="J89" s="240">
        <v>34</v>
      </c>
    </row>
    <row r="90" spans="1:10" ht="16.5" thickBot="1">
      <c r="A90" s="237" t="s">
        <v>1194</v>
      </c>
      <c r="B90" s="238" t="s">
        <v>2305</v>
      </c>
      <c r="C90" s="252">
        <v>110</v>
      </c>
      <c r="D90" s="239" t="s">
        <v>186</v>
      </c>
      <c r="E90" s="239">
        <v>1.484</v>
      </c>
      <c r="F90" s="239">
        <v>330</v>
      </c>
      <c r="G90" s="240">
        <v>180</v>
      </c>
      <c r="H90" s="240">
        <v>750</v>
      </c>
      <c r="I90" s="240"/>
      <c r="J90" s="240">
        <v>34</v>
      </c>
    </row>
    <row r="91" spans="1:10" ht="15.75">
      <c r="A91" s="452" t="s">
        <v>1197</v>
      </c>
      <c r="B91" s="243" t="s">
        <v>1198</v>
      </c>
      <c r="C91" s="259"/>
      <c r="D91" s="442" t="s">
        <v>186</v>
      </c>
      <c r="E91" s="442">
        <v>39.9</v>
      </c>
      <c r="F91" s="444">
        <v>330</v>
      </c>
      <c r="G91" s="236">
        <v>47</v>
      </c>
      <c r="H91" s="236">
        <v>100</v>
      </c>
      <c r="I91" s="236" t="s">
        <v>1123</v>
      </c>
      <c r="J91" s="448">
        <v>9</v>
      </c>
    </row>
    <row r="92" spans="1:10" ht="16.5" thickBot="1">
      <c r="A92" s="451"/>
      <c r="B92" s="245" t="s">
        <v>1199</v>
      </c>
      <c r="C92" s="260">
        <v>110</v>
      </c>
      <c r="D92" s="445"/>
      <c r="E92" s="445"/>
      <c r="F92" s="445"/>
      <c r="G92" s="232"/>
      <c r="H92" s="232"/>
      <c r="I92" s="232"/>
      <c r="J92" s="455"/>
    </row>
    <row r="93" spans="1:10" ht="15.75">
      <c r="A93" s="450" t="s">
        <v>1200</v>
      </c>
      <c r="B93" s="234" t="s">
        <v>1129</v>
      </c>
      <c r="C93" s="236"/>
      <c r="D93" s="442" t="s">
        <v>1120</v>
      </c>
      <c r="E93" s="442">
        <v>27.4</v>
      </c>
      <c r="F93" s="442">
        <v>380</v>
      </c>
      <c r="G93" s="360">
        <v>570</v>
      </c>
      <c r="H93" s="360">
        <v>1000</v>
      </c>
      <c r="I93" s="236" t="s">
        <v>1123</v>
      </c>
      <c r="J93" s="446">
        <v>64</v>
      </c>
    </row>
    <row r="94" spans="1:10" ht="16.5" thickBot="1">
      <c r="A94" s="451"/>
      <c r="B94" s="230" t="s">
        <v>1201</v>
      </c>
      <c r="C94" s="236">
        <v>110</v>
      </c>
      <c r="D94" s="445"/>
      <c r="E94" s="445"/>
      <c r="F94" s="445"/>
      <c r="G94" s="363"/>
      <c r="H94" s="363"/>
      <c r="I94" s="232"/>
      <c r="J94" s="455"/>
    </row>
    <row r="95" spans="1:10" ht="15.75">
      <c r="A95" s="450" t="s">
        <v>1202</v>
      </c>
      <c r="B95" s="234" t="s">
        <v>1203</v>
      </c>
      <c r="C95" s="259"/>
      <c r="D95" s="442" t="s">
        <v>1120</v>
      </c>
      <c r="E95" s="442">
        <v>27.34</v>
      </c>
      <c r="F95" s="442">
        <v>380</v>
      </c>
      <c r="G95" s="236" t="s">
        <v>1134</v>
      </c>
      <c r="H95" s="236" t="s">
        <v>1134</v>
      </c>
      <c r="I95" s="236"/>
      <c r="J95" s="236"/>
    </row>
    <row r="96" spans="1:10" ht="16.5" thickBot="1">
      <c r="A96" s="451"/>
      <c r="B96" s="230" t="s">
        <v>1204</v>
      </c>
      <c r="C96" s="260">
        <v>110</v>
      </c>
      <c r="D96" s="445"/>
      <c r="E96" s="445"/>
      <c r="F96" s="445"/>
      <c r="G96" s="232">
        <v>220</v>
      </c>
      <c r="H96" s="232">
        <v>400</v>
      </c>
      <c r="I96" s="232" t="s">
        <v>1123</v>
      </c>
      <c r="J96" s="232">
        <v>42</v>
      </c>
    </row>
    <row r="97" spans="1:10" ht="15.75">
      <c r="A97" s="450" t="s">
        <v>1205</v>
      </c>
      <c r="B97" s="228" t="s">
        <v>1206</v>
      </c>
      <c r="C97" s="259"/>
      <c r="D97" s="442" t="s">
        <v>186</v>
      </c>
      <c r="E97" s="442">
        <v>64.099999999999994</v>
      </c>
      <c r="F97" s="442">
        <v>330</v>
      </c>
      <c r="G97" s="229">
        <v>300</v>
      </c>
      <c r="H97" s="229">
        <v>400</v>
      </c>
      <c r="I97" s="229" t="s">
        <v>1123</v>
      </c>
      <c r="J97" s="229">
        <v>57</v>
      </c>
    </row>
    <row r="98" spans="1:10" ht="16.5" thickBot="1">
      <c r="A98" s="451"/>
      <c r="B98" s="230" t="s">
        <v>1207</v>
      </c>
      <c r="C98" s="260">
        <v>110</v>
      </c>
      <c r="D98" s="445"/>
      <c r="E98" s="445"/>
      <c r="F98" s="445"/>
      <c r="G98" s="232">
        <v>160</v>
      </c>
      <c r="H98" s="232">
        <v>200</v>
      </c>
      <c r="I98" s="232" t="s">
        <v>1123</v>
      </c>
      <c r="J98" s="232">
        <v>30</v>
      </c>
    </row>
    <row r="99" spans="1:10" ht="15.75">
      <c r="A99" s="450" t="s">
        <v>1208</v>
      </c>
      <c r="B99" s="234" t="s">
        <v>1129</v>
      </c>
      <c r="C99" s="236"/>
      <c r="D99" s="442" t="s">
        <v>1184</v>
      </c>
      <c r="E99" s="442">
        <v>58</v>
      </c>
      <c r="F99" s="442">
        <v>445</v>
      </c>
      <c r="G99" s="360">
        <v>605</v>
      </c>
      <c r="H99" s="360">
        <v>1000</v>
      </c>
      <c r="I99" s="236" t="s">
        <v>1123</v>
      </c>
      <c r="J99" s="236">
        <v>57</v>
      </c>
    </row>
    <row r="100" spans="1:10" ht="15.75">
      <c r="A100" s="452"/>
      <c r="B100" s="234" t="s">
        <v>994</v>
      </c>
      <c r="C100" s="236">
        <v>110</v>
      </c>
      <c r="D100" s="444"/>
      <c r="E100" s="444"/>
      <c r="F100" s="444"/>
      <c r="G100" s="236">
        <v>340</v>
      </c>
      <c r="H100" s="236">
        <v>600</v>
      </c>
      <c r="I100" s="236" t="s">
        <v>1123</v>
      </c>
      <c r="J100" s="236">
        <v>64</v>
      </c>
    </row>
    <row r="101" spans="1:10" ht="16.5" thickBot="1">
      <c r="A101" s="451"/>
      <c r="B101" s="230"/>
      <c r="C101" s="232"/>
      <c r="D101" s="445"/>
      <c r="E101" s="445"/>
      <c r="F101" s="445"/>
      <c r="G101" s="230"/>
      <c r="H101" s="230"/>
      <c r="I101" s="230"/>
      <c r="J101" s="230"/>
    </row>
    <row r="102" spans="1:10" ht="15.75">
      <c r="A102" s="450" t="s">
        <v>1209</v>
      </c>
      <c r="B102" s="234" t="s">
        <v>1129</v>
      </c>
      <c r="C102" s="236"/>
      <c r="D102" s="442" t="s">
        <v>1184</v>
      </c>
      <c r="E102" s="442">
        <v>58</v>
      </c>
      <c r="F102" s="442">
        <v>445</v>
      </c>
      <c r="G102" s="360">
        <v>605</v>
      </c>
      <c r="H102" s="360">
        <v>1000</v>
      </c>
      <c r="I102" s="236" t="s">
        <v>1123</v>
      </c>
      <c r="J102" s="236">
        <v>57</v>
      </c>
    </row>
    <row r="103" spans="1:10" ht="15.75">
      <c r="A103" s="452"/>
      <c r="B103" s="234" t="s">
        <v>994</v>
      </c>
      <c r="C103" s="236">
        <v>110</v>
      </c>
      <c r="D103" s="444"/>
      <c r="E103" s="444"/>
      <c r="F103" s="444"/>
      <c r="G103" s="236">
        <v>340</v>
      </c>
      <c r="H103" s="236">
        <v>600</v>
      </c>
      <c r="I103" s="236" t="s">
        <v>1123</v>
      </c>
      <c r="J103" s="236">
        <v>64</v>
      </c>
    </row>
    <row r="104" spans="1:10" ht="16.5" thickBot="1">
      <c r="A104" s="451"/>
      <c r="B104" s="230"/>
      <c r="C104" s="232"/>
      <c r="D104" s="445"/>
      <c r="E104" s="445"/>
      <c r="F104" s="445"/>
      <c r="G104" s="230"/>
      <c r="H104" s="230"/>
      <c r="I104" s="230"/>
      <c r="J104" s="230"/>
    </row>
    <row r="105" spans="1:10" ht="15.75">
      <c r="A105" s="450" t="s">
        <v>1210</v>
      </c>
      <c r="B105" s="228" t="s">
        <v>1211</v>
      </c>
      <c r="C105" s="259"/>
      <c r="D105" s="442" t="s">
        <v>186</v>
      </c>
      <c r="E105" s="442">
        <v>33.1</v>
      </c>
      <c r="F105" s="442">
        <v>330</v>
      </c>
      <c r="G105" s="229">
        <v>220</v>
      </c>
      <c r="H105" s="229">
        <v>400</v>
      </c>
      <c r="I105" s="229" t="s">
        <v>1123</v>
      </c>
      <c r="J105" s="229">
        <v>42</v>
      </c>
    </row>
    <row r="106" spans="1:10" ht="16.5" thickBot="1">
      <c r="A106" s="451"/>
      <c r="B106" s="230" t="s">
        <v>1212</v>
      </c>
      <c r="C106" s="260">
        <v>110</v>
      </c>
      <c r="D106" s="445"/>
      <c r="E106" s="445"/>
      <c r="F106" s="445"/>
      <c r="G106" s="232" t="s">
        <v>1213</v>
      </c>
      <c r="H106" s="232">
        <v>300</v>
      </c>
      <c r="I106" s="232" t="s">
        <v>1123</v>
      </c>
      <c r="J106" s="232">
        <v>13</v>
      </c>
    </row>
    <row r="107" spans="1:10" ht="15.75">
      <c r="A107" s="450" t="s">
        <v>1214</v>
      </c>
      <c r="B107" s="234" t="s">
        <v>1215</v>
      </c>
      <c r="C107" s="236"/>
      <c r="D107" s="442" t="s">
        <v>186</v>
      </c>
      <c r="E107" s="442">
        <v>35.5</v>
      </c>
      <c r="F107" s="442">
        <v>330</v>
      </c>
      <c r="G107" s="236">
        <v>220</v>
      </c>
      <c r="H107" s="236">
        <v>300</v>
      </c>
      <c r="I107" s="442" t="s">
        <v>1123</v>
      </c>
      <c r="J107" s="442">
        <v>42</v>
      </c>
    </row>
    <row r="108" spans="1:10" ht="16.5" thickBot="1">
      <c r="A108" s="451"/>
      <c r="B108" s="230" t="s">
        <v>1216</v>
      </c>
      <c r="C108" s="232">
        <v>110</v>
      </c>
      <c r="D108" s="445"/>
      <c r="E108" s="445"/>
      <c r="F108" s="445"/>
      <c r="G108" s="232" t="s">
        <v>1134</v>
      </c>
      <c r="H108" s="232" t="s">
        <v>1134</v>
      </c>
      <c r="I108" s="445"/>
      <c r="J108" s="445"/>
    </row>
    <row r="109" spans="1:10" ht="15.75">
      <c r="A109" s="450" t="s">
        <v>1217</v>
      </c>
      <c r="B109" s="234" t="s">
        <v>1218</v>
      </c>
      <c r="C109" s="236"/>
      <c r="D109" s="442" t="s">
        <v>186</v>
      </c>
      <c r="E109" s="442">
        <v>34.200000000000003</v>
      </c>
      <c r="F109" s="442">
        <v>330</v>
      </c>
      <c r="G109" s="236">
        <v>190</v>
      </c>
      <c r="H109" s="236">
        <v>300</v>
      </c>
      <c r="I109" s="442" t="s">
        <v>1123</v>
      </c>
      <c r="J109" s="442">
        <v>36</v>
      </c>
    </row>
    <row r="110" spans="1:10" ht="15.75">
      <c r="A110" s="452"/>
      <c r="B110" s="234" t="s">
        <v>1219</v>
      </c>
      <c r="C110" s="236">
        <v>110</v>
      </c>
      <c r="D110" s="444"/>
      <c r="E110" s="444"/>
      <c r="F110" s="444"/>
      <c r="G110" s="236" t="s">
        <v>1134</v>
      </c>
      <c r="H110" s="236" t="s">
        <v>1134</v>
      </c>
      <c r="I110" s="444"/>
      <c r="J110" s="444"/>
    </row>
    <row r="111" spans="1:10" ht="16.5" thickBot="1">
      <c r="A111" s="451"/>
      <c r="B111" s="230"/>
      <c r="C111" s="232"/>
      <c r="D111" s="445"/>
      <c r="E111" s="445"/>
      <c r="F111" s="445"/>
      <c r="G111" s="230"/>
      <c r="H111" s="230"/>
      <c r="I111" s="445"/>
      <c r="J111" s="445"/>
    </row>
    <row r="112" spans="1:10" ht="15.75">
      <c r="A112" s="450" t="s">
        <v>1220</v>
      </c>
      <c r="B112" s="234" t="s">
        <v>1215</v>
      </c>
      <c r="C112" s="236">
        <v>110</v>
      </c>
      <c r="D112" s="442" t="s">
        <v>1184</v>
      </c>
      <c r="E112" s="442">
        <v>62.1</v>
      </c>
      <c r="F112" s="442">
        <v>445</v>
      </c>
      <c r="G112" s="236">
        <v>650</v>
      </c>
      <c r="H112" s="236">
        <v>600</v>
      </c>
      <c r="I112" s="446" t="s">
        <v>1131</v>
      </c>
      <c r="J112" s="446">
        <v>84</v>
      </c>
    </row>
    <row r="113" spans="1:10" ht="16.5" thickBot="1">
      <c r="A113" s="451"/>
      <c r="B113" s="230" t="s">
        <v>1221</v>
      </c>
      <c r="C113" s="232"/>
      <c r="D113" s="445"/>
      <c r="E113" s="445"/>
      <c r="F113" s="445"/>
      <c r="G113" s="232" t="s">
        <v>1134</v>
      </c>
      <c r="H113" s="232" t="s">
        <v>1134</v>
      </c>
      <c r="I113" s="455"/>
      <c r="J113" s="455"/>
    </row>
    <row r="114" spans="1:10" ht="15.75">
      <c r="A114" s="450" t="s">
        <v>1222</v>
      </c>
      <c r="B114" s="228" t="s">
        <v>1223</v>
      </c>
      <c r="C114" s="229"/>
      <c r="D114" s="442" t="s">
        <v>1184</v>
      </c>
      <c r="E114" s="442">
        <v>35.1</v>
      </c>
      <c r="F114" s="442">
        <v>445</v>
      </c>
      <c r="G114" s="446" t="s">
        <v>1134</v>
      </c>
      <c r="H114" s="446" t="s">
        <v>1134</v>
      </c>
      <c r="I114" s="446" t="s">
        <v>1131</v>
      </c>
      <c r="J114" s="446">
        <v>84</v>
      </c>
    </row>
    <row r="115" spans="1:10" ht="15.75">
      <c r="A115" s="452"/>
      <c r="B115" s="234" t="s">
        <v>1221</v>
      </c>
      <c r="C115" s="236">
        <v>110</v>
      </c>
      <c r="D115" s="444"/>
      <c r="E115" s="444"/>
      <c r="F115" s="444"/>
      <c r="G115" s="448"/>
      <c r="H115" s="448"/>
      <c r="I115" s="448"/>
      <c r="J115" s="448"/>
    </row>
    <row r="116" spans="1:10" ht="2.25" customHeight="1" thickBot="1">
      <c r="A116" s="451"/>
      <c r="B116" s="230"/>
      <c r="C116" s="232"/>
      <c r="D116" s="445"/>
      <c r="E116" s="445"/>
      <c r="F116" s="445"/>
      <c r="G116" s="455"/>
      <c r="H116" s="455"/>
      <c r="I116" s="455"/>
      <c r="J116" s="455"/>
    </row>
    <row r="117" spans="1:10" ht="15.75">
      <c r="A117" s="450" t="s">
        <v>1224</v>
      </c>
      <c r="B117" s="234" t="s">
        <v>1225</v>
      </c>
      <c r="C117" s="236"/>
      <c r="D117" s="442" t="s">
        <v>186</v>
      </c>
      <c r="E117" s="442">
        <v>26.5</v>
      </c>
      <c r="F117" s="442">
        <v>330</v>
      </c>
      <c r="G117" s="236"/>
      <c r="H117" s="236"/>
      <c r="I117" s="442" t="s">
        <v>1123</v>
      </c>
      <c r="J117" s="446">
        <v>30</v>
      </c>
    </row>
    <row r="118" spans="1:10" ht="15.75">
      <c r="A118" s="452"/>
      <c r="B118" s="234" t="s">
        <v>1226</v>
      </c>
      <c r="C118" s="236">
        <v>110</v>
      </c>
      <c r="D118" s="444"/>
      <c r="E118" s="444"/>
      <c r="F118" s="444"/>
      <c r="G118" s="236">
        <v>160</v>
      </c>
      <c r="H118" s="236">
        <v>300</v>
      </c>
      <c r="I118" s="444"/>
      <c r="J118" s="448"/>
    </row>
    <row r="119" spans="1:10" ht="6" customHeight="1" thickBot="1">
      <c r="A119" s="451"/>
      <c r="B119" s="230"/>
      <c r="C119" s="232"/>
      <c r="D119" s="445"/>
      <c r="E119" s="445"/>
      <c r="F119" s="445"/>
      <c r="G119" s="230"/>
      <c r="H119" s="230"/>
      <c r="I119" s="445"/>
      <c r="J119" s="455"/>
    </row>
    <row r="120" spans="1:10" ht="15.75">
      <c r="A120" s="450" t="s">
        <v>1227</v>
      </c>
      <c r="B120" s="234" t="s">
        <v>1228</v>
      </c>
      <c r="C120" s="236"/>
      <c r="D120" s="442" t="s">
        <v>185</v>
      </c>
      <c r="E120" s="442">
        <v>37.4</v>
      </c>
      <c r="F120" s="442">
        <v>265</v>
      </c>
      <c r="G120" s="236">
        <v>240</v>
      </c>
      <c r="H120" s="236">
        <v>200</v>
      </c>
      <c r="I120" s="236" t="s">
        <v>1124</v>
      </c>
      <c r="J120" s="236">
        <v>38</v>
      </c>
    </row>
    <row r="121" spans="1:10" ht="15.75">
      <c r="A121" s="452"/>
      <c r="B121" s="234" t="s">
        <v>1229</v>
      </c>
      <c r="C121" s="236">
        <v>110</v>
      </c>
      <c r="D121" s="444"/>
      <c r="E121" s="444"/>
      <c r="F121" s="444"/>
      <c r="G121" s="236">
        <v>260</v>
      </c>
      <c r="H121" s="236">
        <v>300</v>
      </c>
      <c r="I121" s="236" t="s">
        <v>1123</v>
      </c>
      <c r="J121" s="236">
        <v>49</v>
      </c>
    </row>
    <row r="122" spans="1:10" ht="6.75" customHeight="1" thickBot="1">
      <c r="A122" s="451"/>
      <c r="B122" s="230"/>
      <c r="C122" s="232"/>
      <c r="D122" s="445"/>
      <c r="E122" s="445"/>
      <c r="F122" s="445"/>
      <c r="G122" s="230"/>
      <c r="H122" s="230"/>
      <c r="I122" s="230"/>
      <c r="J122" s="230"/>
    </row>
    <row r="123" spans="1:10" ht="15.75">
      <c r="A123" s="450" t="s">
        <v>1230</v>
      </c>
      <c r="B123" s="234" t="s">
        <v>1231</v>
      </c>
      <c r="C123" s="236"/>
      <c r="D123" s="442" t="s">
        <v>1120</v>
      </c>
      <c r="E123" s="442">
        <v>137.58000000000001</v>
      </c>
      <c r="F123" s="442">
        <v>380</v>
      </c>
      <c r="G123" s="236">
        <v>200</v>
      </c>
      <c r="H123" s="236">
        <v>400</v>
      </c>
      <c r="I123" s="236" t="s">
        <v>1123</v>
      </c>
      <c r="J123" s="236">
        <v>38</v>
      </c>
    </row>
    <row r="124" spans="1:10" ht="15.75">
      <c r="A124" s="452"/>
      <c r="B124" s="234" t="s">
        <v>975</v>
      </c>
      <c r="C124" s="236">
        <v>110</v>
      </c>
      <c r="D124" s="444"/>
      <c r="E124" s="444"/>
      <c r="F124" s="444"/>
      <c r="G124" s="236">
        <v>220</v>
      </c>
      <c r="H124" s="236">
        <v>300</v>
      </c>
      <c r="I124" s="236" t="s">
        <v>1124</v>
      </c>
      <c r="J124" s="236">
        <v>42</v>
      </c>
    </row>
    <row r="125" spans="1:10" ht="5.25" customHeight="1" thickBot="1">
      <c r="A125" s="451"/>
      <c r="B125" s="230"/>
      <c r="C125" s="232"/>
      <c r="D125" s="445"/>
      <c r="E125" s="445"/>
      <c r="F125" s="445"/>
      <c r="G125" s="230"/>
      <c r="H125" s="230"/>
      <c r="I125" s="230"/>
      <c r="J125" s="230"/>
    </row>
    <row r="126" spans="1:10" ht="15.75">
      <c r="A126" s="450" t="s">
        <v>1232</v>
      </c>
      <c r="B126" s="228" t="s">
        <v>1198</v>
      </c>
      <c r="C126" s="229"/>
      <c r="D126" s="442" t="s">
        <v>1133</v>
      </c>
      <c r="E126" s="442">
        <v>48.2</v>
      </c>
      <c r="F126" s="442">
        <v>510</v>
      </c>
      <c r="G126" s="229">
        <v>440</v>
      </c>
      <c r="H126" s="229">
        <v>300</v>
      </c>
      <c r="I126" s="229" t="s">
        <v>1124</v>
      </c>
      <c r="J126" s="229">
        <v>57</v>
      </c>
    </row>
    <row r="127" spans="1:10" ht="15.75">
      <c r="A127" s="452"/>
      <c r="B127" s="234" t="s">
        <v>1233</v>
      </c>
      <c r="C127" s="236">
        <v>110</v>
      </c>
      <c r="D127" s="444"/>
      <c r="E127" s="444"/>
      <c r="F127" s="444"/>
      <c r="G127" s="236">
        <v>220</v>
      </c>
      <c r="H127" s="236">
        <v>400</v>
      </c>
      <c r="I127" s="236" t="s">
        <v>1123</v>
      </c>
      <c r="J127" s="236">
        <v>42</v>
      </c>
    </row>
    <row r="128" spans="1:10" ht="5.25" customHeight="1" thickBot="1">
      <c r="A128" s="451"/>
      <c r="B128" s="230"/>
      <c r="C128" s="232"/>
      <c r="D128" s="445"/>
      <c r="E128" s="445"/>
      <c r="F128" s="445"/>
      <c r="G128" s="230"/>
      <c r="H128" s="230"/>
      <c r="I128" s="230"/>
      <c r="J128" s="230"/>
    </row>
    <row r="129" spans="1:10" ht="15.75">
      <c r="A129" s="450" t="s">
        <v>1234</v>
      </c>
      <c r="B129" s="234" t="s">
        <v>1235</v>
      </c>
      <c r="C129" s="236"/>
      <c r="D129" s="442" t="s">
        <v>1133</v>
      </c>
      <c r="E129" s="442">
        <v>0.2</v>
      </c>
      <c r="F129" s="442">
        <v>510</v>
      </c>
      <c r="G129" s="236">
        <v>70</v>
      </c>
      <c r="H129" s="236">
        <v>400</v>
      </c>
      <c r="I129" s="446" t="s">
        <v>1123</v>
      </c>
      <c r="J129" s="446">
        <v>13</v>
      </c>
    </row>
    <row r="130" spans="1:10" ht="15.75">
      <c r="A130" s="452"/>
      <c r="B130" s="234" t="s">
        <v>1236</v>
      </c>
      <c r="C130" s="236">
        <v>110</v>
      </c>
      <c r="D130" s="444"/>
      <c r="E130" s="444"/>
      <c r="F130" s="444"/>
      <c r="G130" s="236"/>
      <c r="H130" s="236"/>
      <c r="I130" s="448"/>
      <c r="J130" s="448"/>
    </row>
    <row r="131" spans="1:10" ht="3.75" customHeight="1" thickBot="1">
      <c r="A131" s="451"/>
      <c r="B131" s="230"/>
      <c r="C131" s="232"/>
      <c r="D131" s="445"/>
      <c r="E131" s="445"/>
      <c r="F131" s="445"/>
      <c r="G131" s="232" t="s">
        <v>1134</v>
      </c>
      <c r="H131" s="232" t="s">
        <v>1134</v>
      </c>
      <c r="I131" s="455"/>
      <c r="J131" s="455"/>
    </row>
    <row r="132" spans="1:10" ht="15.75">
      <c r="A132" s="450" t="s">
        <v>1237</v>
      </c>
      <c r="B132" s="234" t="s">
        <v>1235</v>
      </c>
      <c r="C132" s="236"/>
      <c r="D132" s="442" t="s">
        <v>1120</v>
      </c>
      <c r="E132" s="442">
        <v>26.7</v>
      </c>
      <c r="F132" s="442">
        <v>380</v>
      </c>
      <c r="G132" s="236">
        <v>160</v>
      </c>
      <c r="H132" s="236">
        <v>300</v>
      </c>
      <c r="I132" s="446" t="s">
        <v>1123</v>
      </c>
      <c r="J132" s="446">
        <v>30</v>
      </c>
    </row>
    <row r="133" spans="1:10" ht="15.75">
      <c r="A133" s="452"/>
      <c r="B133" s="234" t="s">
        <v>1238</v>
      </c>
      <c r="C133" s="236">
        <v>110</v>
      </c>
      <c r="D133" s="444"/>
      <c r="E133" s="444"/>
      <c r="F133" s="444"/>
      <c r="G133" s="236"/>
      <c r="H133" s="236"/>
      <c r="I133" s="448"/>
      <c r="J133" s="448"/>
    </row>
    <row r="134" spans="1:10" ht="9.75" customHeight="1" thickBot="1">
      <c r="A134" s="451"/>
      <c r="B134" s="230"/>
      <c r="C134" s="232"/>
      <c r="D134" s="445"/>
      <c r="E134" s="445"/>
      <c r="F134" s="445"/>
      <c r="G134" s="232"/>
      <c r="H134" s="232"/>
      <c r="I134" s="455"/>
      <c r="J134" s="455"/>
    </row>
    <row r="135" spans="1:10" ht="15.75">
      <c r="A135" s="450" t="s">
        <v>1239</v>
      </c>
      <c r="B135" s="234" t="s">
        <v>1240</v>
      </c>
      <c r="C135" s="236"/>
      <c r="D135" s="442" t="s">
        <v>1133</v>
      </c>
      <c r="E135" s="442">
        <v>19.600000000000001</v>
      </c>
      <c r="F135" s="442">
        <v>510</v>
      </c>
      <c r="G135" s="236"/>
      <c r="H135" s="236"/>
      <c r="I135" s="236"/>
      <c r="J135" s="236"/>
    </row>
    <row r="136" spans="1:10" ht="15.75">
      <c r="A136" s="452"/>
      <c r="B136" s="234" t="s">
        <v>1180</v>
      </c>
      <c r="C136" s="236">
        <v>110</v>
      </c>
      <c r="D136" s="444"/>
      <c r="E136" s="444"/>
      <c r="F136" s="444"/>
      <c r="G136" s="236">
        <v>640</v>
      </c>
      <c r="H136" s="236">
        <v>600</v>
      </c>
      <c r="I136" s="236" t="s">
        <v>1131</v>
      </c>
      <c r="J136" s="236">
        <v>97</v>
      </c>
    </row>
    <row r="137" spans="1:10" ht="16.5" thickBot="1">
      <c r="A137" s="452"/>
      <c r="B137" s="234"/>
      <c r="C137" s="236"/>
      <c r="D137" s="444"/>
      <c r="E137" s="444"/>
      <c r="F137" s="444"/>
      <c r="G137" s="234"/>
      <c r="H137" s="234"/>
      <c r="I137" s="234"/>
      <c r="J137" s="234"/>
    </row>
    <row r="138" spans="1:10" ht="16.5" thickBot="1">
      <c r="A138" s="237" t="s">
        <v>1239</v>
      </c>
      <c r="B138" s="238" t="s">
        <v>2306</v>
      </c>
      <c r="C138" s="240">
        <v>110</v>
      </c>
      <c r="D138" s="239" t="s">
        <v>1133</v>
      </c>
      <c r="E138" s="239">
        <v>16.920000000000002</v>
      </c>
      <c r="F138" s="239">
        <v>510</v>
      </c>
      <c r="G138" s="240">
        <v>640</v>
      </c>
      <c r="H138" s="240">
        <v>600</v>
      </c>
      <c r="I138" s="238"/>
      <c r="J138" s="263">
        <v>97</v>
      </c>
    </row>
    <row r="139" spans="1:10" ht="15.75">
      <c r="A139" s="450" t="s">
        <v>1241</v>
      </c>
      <c r="B139" s="255" t="s">
        <v>1242</v>
      </c>
      <c r="C139" s="261"/>
      <c r="D139" s="463" t="s">
        <v>186</v>
      </c>
      <c r="E139" s="444">
        <v>25.9</v>
      </c>
      <c r="F139" s="444">
        <v>330</v>
      </c>
      <c r="G139" s="236">
        <v>220</v>
      </c>
      <c r="H139" s="236">
        <v>400</v>
      </c>
      <c r="I139" s="448" t="s">
        <v>1123</v>
      </c>
      <c r="J139" s="448">
        <v>42</v>
      </c>
    </row>
    <row r="140" spans="1:10" ht="16.5" thickBot="1">
      <c r="A140" s="451"/>
      <c r="B140" s="264" t="s">
        <v>1243</v>
      </c>
      <c r="C140" s="260">
        <v>110</v>
      </c>
      <c r="D140" s="454"/>
      <c r="E140" s="445"/>
      <c r="F140" s="445"/>
      <c r="G140" s="232"/>
      <c r="H140" s="232"/>
      <c r="I140" s="455"/>
      <c r="J140" s="455"/>
    </row>
    <row r="141" spans="1:10" ht="15.75">
      <c r="A141" s="450" t="s">
        <v>1244</v>
      </c>
      <c r="B141" s="255" t="s">
        <v>1242</v>
      </c>
      <c r="C141" s="261"/>
      <c r="D141" s="453" t="s">
        <v>1133</v>
      </c>
      <c r="E141" s="442">
        <v>24.1</v>
      </c>
      <c r="F141" s="442">
        <v>510</v>
      </c>
      <c r="G141" s="236">
        <v>170</v>
      </c>
      <c r="H141" s="236">
        <v>300</v>
      </c>
      <c r="I141" s="446" t="s">
        <v>1123</v>
      </c>
      <c r="J141" s="446">
        <v>33</v>
      </c>
    </row>
    <row r="142" spans="1:10" ht="16.5" thickBot="1">
      <c r="A142" s="451"/>
      <c r="B142" s="264" t="s">
        <v>1245</v>
      </c>
      <c r="C142" s="261">
        <v>110</v>
      </c>
      <c r="D142" s="454"/>
      <c r="E142" s="445"/>
      <c r="F142" s="445"/>
      <c r="G142" s="232"/>
      <c r="H142" s="232"/>
      <c r="I142" s="455"/>
      <c r="J142" s="455"/>
    </row>
    <row r="143" spans="1:10" ht="15.75">
      <c r="A143" s="450" t="s">
        <v>1244</v>
      </c>
      <c r="B143" s="255" t="s">
        <v>1246</v>
      </c>
      <c r="C143" s="259"/>
      <c r="D143" s="453" t="s">
        <v>1120</v>
      </c>
      <c r="E143" s="442">
        <v>53.9</v>
      </c>
      <c r="F143" s="442">
        <v>380</v>
      </c>
      <c r="G143" s="236">
        <v>370</v>
      </c>
      <c r="H143" s="236">
        <v>500</v>
      </c>
      <c r="I143" s="446" t="s">
        <v>1248</v>
      </c>
      <c r="J143" s="236">
        <v>70</v>
      </c>
    </row>
    <row r="144" spans="1:10" ht="16.5" thickBot="1">
      <c r="A144" s="451"/>
      <c r="B144" s="264" t="s">
        <v>1247</v>
      </c>
      <c r="C144" s="260">
        <v>110</v>
      </c>
      <c r="D144" s="454"/>
      <c r="E144" s="445"/>
      <c r="F144" s="445"/>
      <c r="G144" s="232"/>
      <c r="H144" s="232"/>
      <c r="I144" s="455"/>
      <c r="J144" s="232"/>
    </row>
    <row r="145" spans="1:10" ht="15.75">
      <c r="A145" s="450" t="s">
        <v>1249</v>
      </c>
      <c r="B145" s="255" t="s">
        <v>1215</v>
      </c>
      <c r="C145" s="261"/>
      <c r="D145" s="453" t="s">
        <v>1133</v>
      </c>
      <c r="E145" s="442">
        <v>52.92</v>
      </c>
      <c r="F145" s="442">
        <v>510</v>
      </c>
      <c r="G145" s="236">
        <v>225</v>
      </c>
      <c r="H145" s="236">
        <v>400</v>
      </c>
      <c r="I145" s="446" t="s">
        <v>1123</v>
      </c>
      <c r="J145" s="446">
        <v>104</v>
      </c>
    </row>
    <row r="146" spans="1:10" ht="16.5" thickBot="1">
      <c r="A146" s="451"/>
      <c r="B146" s="264" t="s">
        <v>984</v>
      </c>
      <c r="C146" s="261">
        <v>110</v>
      </c>
      <c r="D146" s="454"/>
      <c r="E146" s="445"/>
      <c r="F146" s="445"/>
      <c r="G146" s="232"/>
      <c r="H146" s="232"/>
      <c r="I146" s="455"/>
      <c r="J146" s="455"/>
    </row>
    <row r="147" spans="1:10" ht="15.75">
      <c r="A147" s="450" t="s">
        <v>1250</v>
      </c>
      <c r="B147" s="255" t="s">
        <v>1251</v>
      </c>
      <c r="C147" s="442">
        <v>110</v>
      </c>
      <c r="D147" s="453" t="s">
        <v>1133</v>
      </c>
      <c r="E147" s="442">
        <v>22.3</v>
      </c>
      <c r="F147" s="442">
        <v>510</v>
      </c>
      <c r="G147" s="236" t="s">
        <v>1134</v>
      </c>
      <c r="H147" s="236" t="s">
        <v>1134</v>
      </c>
      <c r="I147" s="446" t="s">
        <v>1131</v>
      </c>
      <c r="J147" s="446">
        <v>104</v>
      </c>
    </row>
    <row r="148" spans="1:10" ht="16.5" thickBot="1">
      <c r="A148" s="451"/>
      <c r="B148" s="264" t="s">
        <v>1252</v>
      </c>
      <c r="C148" s="443"/>
      <c r="D148" s="454"/>
      <c r="E148" s="445"/>
      <c r="F148" s="445"/>
      <c r="G148" s="232" t="s">
        <v>1134</v>
      </c>
      <c r="H148" s="232" t="s">
        <v>1134</v>
      </c>
      <c r="I148" s="455"/>
      <c r="J148" s="455"/>
    </row>
    <row r="149" spans="1:10" ht="15.75">
      <c r="A149" s="450" t="s">
        <v>1253</v>
      </c>
      <c r="B149" s="457" t="s">
        <v>1254</v>
      </c>
      <c r="C149" s="259">
        <v>110</v>
      </c>
      <c r="D149" s="453" t="s">
        <v>1120</v>
      </c>
      <c r="E149" s="442">
        <v>60.21</v>
      </c>
      <c r="F149" s="442">
        <v>380</v>
      </c>
      <c r="G149" s="236">
        <v>230</v>
      </c>
      <c r="H149" s="236">
        <v>200</v>
      </c>
      <c r="I149" s="236" t="s">
        <v>1124</v>
      </c>
      <c r="J149" s="236">
        <v>38</v>
      </c>
    </row>
    <row r="150" spans="1:10" ht="16.5" thickBot="1">
      <c r="A150" s="451"/>
      <c r="B150" s="458"/>
      <c r="C150" s="260"/>
      <c r="D150" s="454"/>
      <c r="E150" s="445"/>
      <c r="F150" s="445"/>
      <c r="G150" s="232">
        <v>345</v>
      </c>
      <c r="H150" s="232">
        <v>200</v>
      </c>
      <c r="I150" s="232" t="s">
        <v>1124</v>
      </c>
      <c r="J150" s="232"/>
    </row>
    <row r="151" spans="1:10" ht="15.75">
      <c r="A151" s="450" t="s">
        <v>1255</v>
      </c>
      <c r="B151" s="234" t="s">
        <v>1256</v>
      </c>
      <c r="C151" s="236">
        <v>110</v>
      </c>
      <c r="D151" s="442" t="s">
        <v>1120</v>
      </c>
      <c r="E151" s="442">
        <v>63.22</v>
      </c>
      <c r="F151" s="442">
        <v>380</v>
      </c>
      <c r="G151" s="236">
        <v>230</v>
      </c>
      <c r="H151" s="236">
        <v>200</v>
      </c>
      <c r="I151" s="236" t="s">
        <v>1124</v>
      </c>
      <c r="J151" s="236">
        <v>38</v>
      </c>
    </row>
    <row r="152" spans="1:10" ht="16.5" thickBot="1">
      <c r="A152" s="451"/>
      <c r="B152" s="230" t="s">
        <v>1257</v>
      </c>
      <c r="C152" s="232"/>
      <c r="D152" s="445"/>
      <c r="E152" s="445"/>
      <c r="F152" s="445"/>
      <c r="G152" s="232">
        <v>150</v>
      </c>
      <c r="H152" s="232">
        <v>200</v>
      </c>
      <c r="I152" s="232" t="s">
        <v>1123</v>
      </c>
      <c r="J152" s="232">
        <v>28</v>
      </c>
    </row>
    <row r="153" spans="1:10" ht="15.75">
      <c r="A153" s="450" t="s">
        <v>1258</v>
      </c>
      <c r="B153" s="243" t="s">
        <v>1259</v>
      </c>
      <c r="C153" s="259"/>
      <c r="D153" s="442" t="s">
        <v>1120</v>
      </c>
      <c r="E153" s="442">
        <v>57.45</v>
      </c>
      <c r="F153" s="442">
        <v>380</v>
      </c>
      <c r="G153" s="229">
        <v>230</v>
      </c>
      <c r="H153" s="229">
        <v>200</v>
      </c>
      <c r="I153" s="229" t="s">
        <v>1124</v>
      </c>
      <c r="J153" s="229">
        <v>38</v>
      </c>
    </row>
    <row r="154" spans="1:10" ht="16.5" thickBot="1">
      <c r="A154" s="452"/>
      <c r="B154" s="245" t="s">
        <v>1260</v>
      </c>
      <c r="C154" s="260">
        <v>110</v>
      </c>
      <c r="D154" s="445"/>
      <c r="E154" s="444"/>
      <c r="F154" s="444"/>
      <c r="G154" s="236">
        <v>230</v>
      </c>
      <c r="H154" s="236">
        <v>200</v>
      </c>
      <c r="I154" s="236" t="s">
        <v>1124</v>
      </c>
      <c r="J154" s="236">
        <v>38</v>
      </c>
    </row>
    <row r="155" spans="1:10" ht="16.5" thickBot="1">
      <c r="A155" s="237" t="s">
        <v>2307</v>
      </c>
      <c r="B155" s="265" t="s">
        <v>2308</v>
      </c>
      <c r="C155" s="240">
        <v>110</v>
      </c>
      <c r="D155" s="247" t="s">
        <v>1120</v>
      </c>
      <c r="E155" s="239">
        <v>56.78</v>
      </c>
      <c r="F155" s="239">
        <v>380</v>
      </c>
      <c r="G155" s="240">
        <v>230</v>
      </c>
      <c r="H155" s="240">
        <v>200</v>
      </c>
      <c r="I155" s="240"/>
      <c r="J155" s="240">
        <v>38</v>
      </c>
    </row>
    <row r="156" spans="1:10" ht="15.75">
      <c r="A156" s="450" t="s">
        <v>1261</v>
      </c>
      <c r="B156" s="243" t="s">
        <v>1262</v>
      </c>
      <c r="C156" s="259"/>
      <c r="D156" s="442" t="s">
        <v>185</v>
      </c>
      <c r="E156" s="444">
        <v>108.53</v>
      </c>
      <c r="F156" s="442">
        <v>265</v>
      </c>
      <c r="G156" s="259">
        <v>50</v>
      </c>
      <c r="H156" s="236">
        <v>300</v>
      </c>
      <c r="I156" s="448" t="s">
        <v>1123</v>
      </c>
      <c r="J156" s="236">
        <v>9</v>
      </c>
    </row>
    <row r="157" spans="1:10" ht="16.5" thickBot="1">
      <c r="A157" s="451"/>
      <c r="B157" s="245" t="s">
        <v>1263</v>
      </c>
      <c r="C157" s="260">
        <v>110</v>
      </c>
      <c r="D157" s="445"/>
      <c r="E157" s="444"/>
      <c r="F157" s="445"/>
      <c r="G157" s="260"/>
      <c r="H157" s="236"/>
      <c r="I157" s="448"/>
      <c r="J157" s="236"/>
    </row>
    <row r="158" spans="1:10" ht="32.25" thickBot="1">
      <c r="A158" s="246" t="s">
        <v>2309</v>
      </c>
      <c r="B158" s="238" t="s">
        <v>2310</v>
      </c>
      <c r="C158" s="248">
        <v>110</v>
      </c>
      <c r="D158" s="239" t="s">
        <v>185</v>
      </c>
      <c r="E158" s="239">
        <v>52</v>
      </c>
      <c r="F158" s="247">
        <v>265</v>
      </c>
      <c r="G158" s="240"/>
      <c r="H158" s="240"/>
      <c r="I158" s="240" t="s">
        <v>1355</v>
      </c>
      <c r="J158" s="240">
        <v>50</v>
      </c>
    </row>
    <row r="159" spans="1:10" ht="15.75">
      <c r="A159" s="450" t="s">
        <v>1264</v>
      </c>
      <c r="B159" s="234" t="s">
        <v>1265</v>
      </c>
      <c r="C159" s="259"/>
      <c r="D159" s="442" t="s">
        <v>186</v>
      </c>
      <c r="E159" s="444">
        <v>6.7</v>
      </c>
      <c r="F159" s="442">
        <v>330</v>
      </c>
      <c r="G159" s="259">
        <v>213</v>
      </c>
      <c r="H159" s="236">
        <v>400</v>
      </c>
      <c r="I159" s="259" t="s">
        <v>1123</v>
      </c>
      <c r="J159" s="259"/>
    </row>
    <row r="160" spans="1:10" ht="15.75">
      <c r="A160" s="452"/>
      <c r="B160" s="234" t="s">
        <v>1266</v>
      </c>
      <c r="C160" s="261">
        <v>110</v>
      </c>
      <c r="D160" s="444"/>
      <c r="E160" s="444"/>
      <c r="F160" s="444"/>
      <c r="G160" s="261"/>
      <c r="H160" s="236"/>
      <c r="I160" s="261"/>
      <c r="J160" s="261">
        <v>40</v>
      </c>
    </row>
    <row r="161" spans="1:16" ht="16.5" thickBot="1">
      <c r="A161" s="451"/>
      <c r="B161" s="230"/>
      <c r="C161" s="260"/>
      <c r="D161" s="445"/>
      <c r="E161" s="445"/>
      <c r="F161" s="445"/>
      <c r="G161" s="245"/>
      <c r="H161" s="230"/>
      <c r="I161" s="245"/>
      <c r="J161" s="245"/>
    </row>
    <row r="162" spans="1:16" ht="15.75">
      <c r="A162" s="450" t="s">
        <v>1267</v>
      </c>
      <c r="B162" s="243" t="s">
        <v>1228</v>
      </c>
      <c r="C162" s="236">
        <v>110</v>
      </c>
      <c r="D162" s="442" t="s">
        <v>186</v>
      </c>
      <c r="E162" s="442">
        <v>21.8</v>
      </c>
      <c r="F162" s="442">
        <v>330</v>
      </c>
      <c r="G162" s="236">
        <v>160</v>
      </c>
      <c r="H162" s="236">
        <v>200</v>
      </c>
      <c r="I162" s="446" t="s">
        <v>1123</v>
      </c>
      <c r="J162" s="446">
        <v>30</v>
      </c>
    </row>
    <row r="163" spans="1:16" ht="16.5" thickBot="1">
      <c r="A163" s="452"/>
      <c r="B163" s="245" t="s">
        <v>1268</v>
      </c>
      <c r="C163" s="236"/>
      <c r="D163" s="444"/>
      <c r="E163" s="444"/>
      <c r="F163" s="444"/>
      <c r="G163" s="236"/>
      <c r="H163" s="236"/>
      <c r="I163" s="448"/>
      <c r="J163" s="448"/>
    </row>
    <row r="164" spans="1:16" ht="16.5" thickBot="1">
      <c r="A164" s="237" t="s">
        <v>1267</v>
      </c>
      <c r="B164" s="238" t="s">
        <v>2311</v>
      </c>
      <c r="C164" s="240">
        <v>110</v>
      </c>
      <c r="D164" s="239" t="s">
        <v>186</v>
      </c>
      <c r="E164" s="239">
        <v>9.5</v>
      </c>
      <c r="F164" s="239">
        <v>330</v>
      </c>
      <c r="G164" s="240"/>
      <c r="H164" s="240"/>
      <c r="I164" s="240" t="s">
        <v>1355</v>
      </c>
      <c r="J164" s="240">
        <v>63</v>
      </c>
      <c r="K164" s="337"/>
      <c r="L164" s="346"/>
      <c r="M164" s="338"/>
      <c r="N164" s="345"/>
      <c r="O164" s="345"/>
      <c r="P164" s="347"/>
    </row>
    <row r="165" spans="1:16" ht="15.75">
      <c r="A165" s="450" t="s">
        <v>2312</v>
      </c>
      <c r="B165" s="243" t="s">
        <v>1262</v>
      </c>
      <c r="C165" s="236">
        <v>110</v>
      </c>
      <c r="D165" s="442" t="s">
        <v>185</v>
      </c>
      <c r="E165" s="444" t="s">
        <v>1269</v>
      </c>
      <c r="F165" s="444">
        <v>265</v>
      </c>
      <c r="G165" s="236">
        <v>50</v>
      </c>
      <c r="H165" s="236">
        <v>300</v>
      </c>
      <c r="I165" s="448" t="s">
        <v>1123</v>
      </c>
      <c r="J165" s="331">
        <v>9</v>
      </c>
      <c r="K165" s="337"/>
      <c r="L165" s="346"/>
      <c r="M165" s="338"/>
      <c r="N165" s="345"/>
      <c r="O165" s="345"/>
      <c r="P165" s="347"/>
    </row>
    <row r="166" spans="1:16" ht="16.5" thickBot="1">
      <c r="A166" s="451"/>
      <c r="B166" s="245" t="s">
        <v>1263</v>
      </c>
      <c r="C166" s="232"/>
      <c r="D166" s="445"/>
      <c r="E166" s="445"/>
      <c r="F166" s="445"/>
      <c r="G166" s="232"/>
      <c r="H166" s="232"/>
      <c r="I166" s="455"/>
      <c r="J166" s="330"/>
      <c r="K166" s="337"/>
      <c r="L166" s="346"/>
      <c r="M166" s="338"/>
      <c r="N166" s="345"/>
      <c r="O166" s="345"/>
      <c r="P166" s="347"/>
    </row>
    <row r="167" spans="1:16" ht="15.75">
      <c r="A167" s="450" t="s">
        <v>1270</v>
      </c>
      <c r="B167" s="228" t="s">
        <v>1271</v>
      </c>
      <c r="C167" s="229"/>
      <c r="D167" s="442" t="s">
        <v>1184</v>
      </c>
      <c r="E167" s="442">
        <v>31.53</v>
      </c>
      <c r="F167" s="442">
        <v>445</v>
      </c>
      <c r="G167" s="229">
        <v>450</v>
      </c>
      <c r="H167" s="229">
        <v>600</v>
      </c>
      <c r="I167" s="229" t="s">
        <v>1131</v>
      </c>
      <c r="J167" s="329">
        <v>85</v>
      </c>
      <c r="K167" s="337"/>
      <c r="L167" s="346"/>
      <c r="M167" s="338"/>
      <c r="N167" s="345"/>
      <c r="O167" s="345"/>
      <c r="P167" s="347"/>
    </row>
    <row r="168" spans="1:16" ht="15.75">
      <c r="A168" s="452"/>
      <c r="B168" s="234" t="s">
        <v>1247</v>
      </c>
      <c r="C168" s="236">
        <v>110</v>
      </c>
      <c r="D168" s="444"/>
      <c r="E168" s="444"/>
      <c r="F168" s="444"/>
      <c r="G168" s="236"/>
      <c r="H168" s="236"/>
      <c r="I168" s="236"/>
      <c r="J168" s="331"/>
      <c r="K168" s="337"/>
      <c r="L168" s="346"/>
      <c r="M168" s="338"/>
      <c r="N168" s="345"/>
      <c r="O168" s="345"/>
      <c r="P168" s="347"/>
    </row>
    <row r="169" spans="1:16" ht="16.5" thickBot="1">
      <c r="A169" s="452"/>
      <c r="B169" s="234"/>
      <c r="C169" s="236"/>
      <c r="D169" s="444"/>
      <c r="E169" s="444"/>
      <c r="F169" s="444"/>
      <c r="G169" s="234"/>
      <c r="H169" s="234"/>
      <c r="I169" s="234"/>
      <c r="J169" s="244"/>
      <c r="K169" s="337"/>
      <c r="L169" s="346"/>
      <c r="M169" s="338"/>
      <c r="N169" s="345"/>
      <c r="O169" s="345"/>
      <c r="P169" s="347"/>
    </row>
    <row r="170" spans="1:16" ht="32.25" thickBot="1">
      <c r="A170" s="237" t="s">
        <v>2313</v>
      </c>
      <c r="B170" s="238" t="s">
        <v>2314</v>
      </c>
      <c r="C170" s="240">
        <v>110</v>
      </c>
      <c r="D170" s="239" t="s">
        <v>2315</v>
      </c>
      <c r="E170" s="239">
        <v>17.8</v>
      </c>
      <c r="F170" s="239">
        <v>380</v>
      </c>
      <c r="G170" s="238"/>
      <c r="H170" s="238"/>
      <c r="I170" s="240" t="s">
        <v>1355</v>
      </c>
      <c r="J170" s="239">
        <v>72</v>
      </c>
      <c r="K170" s="337"/>
      <c r="L170" s="346"/>
      <c r="M170" s="338"/>
      <c r="N170" s="345"/>
      <c r="O170" s="345"/>
      <c r="P170" s="347"/>
    </row>
    <row r="171" spans="1:16" ht="32.25" thickBot="1">
      <c r="A171" s="237" t="s">
        <v>2316</v>
      </c>
      <c r="B171" s="238" t="s">
        <v>2314</v>
      </c>
      <c r="C171" s="240">
        <v>110</v>
      </c>
      <c r="D171" s="239" t="s">
        <v>2315</v>
      </c>
      <c r="E171" s="239">
        <v>17.8</v>
      </c>
      <c r="F171" s="239">
        <v>380</v>
      </c>
      <c r="G171" s="238"/>
      <c r="H171" s="238"/>
      <c r="I171" s="240" t="s">
        <v>1355</v>
      </c>
      <c r="J171" s="239">
        <v>72</v>
      </c>
      <c r="K171" s="337"/>
      <c r="L171" s="346"/>
      <c r="M171" s="338"/>
      <c r="N171" s="345"/>
      <c r="O171" s="345"/>
      <c r="P171" s="347"/>
    </row>
    <row r="172" spans="1:16" ht="15.75">
      <c r="A172" s="450" t="s">
        <v>1272</v>
      </c>
      <c r="B172" s="243" t="s">
        <v>1135</v>
      </c>
      <c r="C172" s="236"/>
      <c r="D172" s="444" t="s">
        <v>1120</v>
      </c>
      <c r="E172" s="444">
        <v>55.7</v>
      </c>
      <c r="F172" s="444">
        <v>380</v>
      </c>
      <c r="G172" s="236"/>
      <c r="H172" s="236"/>
      <c r="I172" s="442" t="s">
        <v>1123</v>
      </c>
      <c r="J172" s="442">
        <v>60</v>
      </c>
      <c r="K172" s="286"/>
      <c r="L172" s="105"/>
      <c r="M172" s="289"/>
      <c r="N172" s="348"/>
      <c r="O172" s="348"/>
      <c r="P172" s="349"/>
    </row>
    <row r="173" spans="1:16" ht="15.75">
      <c r="A173" s="452"/>
      <c r="B173" s="244" t="s">
        <v>1273</v>
      </c>
      <c r="C173" s="236">
        <v>110</v>
      </c>
      <c r="D173" s="444"/>
      <c r="E173" s="444"/>
      <c r="F173" s="444"/>
      <c r="G173" s="236">
        <v>320</v>
      </c>
      <c r="H173" s="236">
        <v>320</v>
      </c>
      <c r="I173" s="444"/>
      <c r="J173" s="444"/>
      <c r="K173" s="286"/>
      <c r="L173" s="105"/>
      <c r="M173" s="105"/>
      <c r="N173" s="348"/>
      <c r="O173" s="348"/>
      <c r="P173" s="349"/>
    </row>
    <row r="174" spans="1:16" ht="16.5" thickBot="1">
      <c r="A174" s="451"/>
      <c r="B174" s="245"/>
      <c r="C174" s="232"/>
      <c r="D174" s="445"/>
      <c r="E174" s="445"/>
      <c r="F174" s="445"/>
      <c r="G174" s="230"/>
      <c r="H174" s="230"/>
      <c r="I174" s="445"/>
      <c r="J174" s="445"/>
      <c r="K174" s="337"/>
      <c r="L174" s="346"/>
      <c r="M174" s="346"/>
      <c r="N174" s="345"/>
      <c r="O174" s="345"/>
      <c r="P174" s="347"/>
    </row>
    <row r="175" spans="1:16" ht="15.75">
      <c r="A175" s="450" t="s">
        <v>1274</v>
      </c>
      <c r="B175" s="234" t="s">
        <v>1275</v>
      </c>
      <c r="C175" s="236"/>
      <c r="D175" s="442" t="s">
        <v>186</v>
      </c>
      <c r="E175" s="442">
        <v>61.85</v>
      </c>
      <c r="F175" s="442">
        <v>330</v>
      </c>
      <c r="G175" s="236"/>
      <c r="H175" s="236"/>
      <c r="I175" s="442" t="s">
        <v>1124</v>
      </c>
      <c r="J175" s="442">
        <v>57</v>
      </c>
      <c r="K175" s="337"/>
      <c r="L175" s="346"/>
      <c r="M175" s="346"/>
      <c r="N175" s="345"/>
      <c r="O175" s="345"/>
      <c r="P175" s="347"/>
    </row>
    <row r="176" spans="1:16" ht="15.75">
      <c r="A176" s="452"/>
      <c r="B176" s="234" t="s">
        <v>1276</v>
      </c>
      <c r="C176" s="236">
        <v>110</v>
      </c>
      <c r="D176" s="444"/>
      <c r="E176" s="444"/>
      <c r="F176" s="444"/>
      <c r="G176" s="236">
        <v>310</v>
      </c>
      <c r="H176" s="236">
        <v>300</v>
      </c>
      <c r="I176" s="444"/>
      <c r="J176" s="444"/>
    </row>
    <row r="177" spans="1:10" ht="16.5" thickBot="1">
      <c r="A177" s="451"/>
      <c r="B177" s="230"/>
      <c r="C177" s="232"/>
      <c r="D177" s="445"/>
      <c r="E177" s="445"/>
      <c r="F177" s="445"/>
      <c r="G177" s="230"/>
      <c r="H177" s="230"/>
      <c r="I177" s="445"/>
      <c r="J177" s="445"/>
    </row>
    <row r="178" spans="1:10" ht="15.75">
      <c r="A178" s="450" t="s">
        <v>1277</v>
      </c>
      <c r="B178" s="234" t="s">
        <v>1278</v>
      </c>
      <c r="C178" s="236"/>
      <c r="D178" s="442" t="s">
        <v>186</v>
      </c>
      <c r="E178" s="442">
        <v>12.14</v>
      </c>
      <c r="F178" s="442">
        <v>330</v>
      </c>
      <c r="G178" s="236"/>
      <c r="H178" s="236"/>
      <c r="I178" s="236"/>
      <c r="J178" s="236"/>
    </row>
    <row r="179" spans="1:10" ht="15.75">
      <c r="A179" s="452"/>
      <c r="B179" s="234" t="s">
        <v>1233</v>
      </c>
      <c r="C179" s="236">
        <v>110</v>
      </c>
      <c r="D179" s="444"/>
      <c r="E179" s="444"/>
      <c r="F179" s="444"/>
      <c r="G179" s="236">
        <v>300</v>
      </c>
      <c r="H179" s="236">
        <v>400</v>
      </c>
      <c r="I179" s="236" t="s">
        <v>1123</v>
      </c>
      <c r="J179" s="236">
        <v>57</v>
      </c>
    </row>
    <row r="180" spans="1:10" ht="16.5" thickBot="1">
      <c r="A180" s="452"/>
      <c r="B180" s="234"/>
      <c r="C180" s="236"/>
      <c r="D180" s="444"/>
      <c r="E180" s="444"/>
      <c r="F180" s="444"/>
      <c r="G180" s="234"/>
      <c r="H180" s="234"/>
      <c r="I180" s="234"/>
      <c r="J180" s="234"/>
    </row>
    <row r="181" spans="1:10" ht="32.25" thickBot="1">
      <c r="A181" s="246" t="s">
        <v>1277</v>
      </c>
      <c r="B181" s="238" t="s">
        <v>2317</v>
      </c>
      <c r="C181" s="240">
        <v>110</v>
      </c>
      <c r="D181" s="239" t="s">
        <v>1133</v>
      </c>
      <c r="E181" s="266">
        <v>2.5</v>
      </c>
      <c r="F181" s="239">
        <v>510</v>
      </c>
      <c r="G181" s="240">
        <v>300</v>
      </c>
      <c r="H181" s="240">
        <v>400</v>
      </c>
      <c r="I181" s="238"/>
      <c r="J181" s="239">
        <v>57</v>
      </c>
    </row>
    <row r="182" spans="1:10" ht="15.75">
      <c r="A182" s="452" t="s">
        <v>1279</v>
      </c>
      <c r="B182" s="234" t="s">
        <v>1280</v>
      </c>
      <c r="C182" s="236"/>
      <c r="D182" s="444" t="s">
        <v>1133</v>
      </c>
      <c r="E182" s="444">
        <v>7.18</v>
      </c>
      <c r="F182" s="444">
        <v>510</v>
      </c>
      <c r="G182" s="236">
        <v>740</v>
      </c>
      <c r="H182" s="236">
        <v>1000</v>
      </c>
      <c r="I182" s="236" t="s">
        <v>1131</v>
      </c>
      <c r="J182" s="236">
        <v>97</v>
      </c>
    </row>
    <row r="183" spans="1:10" ht="15.75">
      <c r="A183" s="452"/>
      <c r="B183" s="234" t="s">
        <v>1130</v>
      </c>
      <c r="C183" s="236">
        <v>110</v>
      </c>
      <c r="D183" s="444"/>
      <c r="E183" s="444"/>
      <c r="F183" s="444"/>
      <c r="G183" s="236">
        <v>900</v>
      </c>
      <c r="H183" s="236">
        <v>1000</v>
      </c>
      <c r="I183" s="236"/>
      <c r="J183" s="236"/>
    </row>
    <row r="184" spans="1:10" ht="16.5" thickBot="1">
      <c r="A184" s="451"/>
      <c r="B184" s="230"/>
      <c r="C184" s="232"/>
      <c r="D184" s="445"/>
      <c r="E184" s="445"/>
      <c r="F184" s="445"/>
      <c r="G184" s="230"/>
      <c r="H184" s="232"/>
      <c r="I184" s="230"/>
      <c r="J184" s="230"/>
    </row>
    <row r="185" spans="1:10" ht="15.75">
      <c r="A185" s="450" t="s">
        <v>1337</v>
      </c>
      <c r="B185" s="234" t="s">
        <v>1281</v>
      </c>
      <c r="C185" s="236"/>
      <c r="D185" s="442" t="s">
        <v>1133</v>
      </c>
      <c r="E185" s="442">
        <v>7.18</v>
      </c>
      <c r="F185" s="442">
        <v>510</v>
      </c>
      <c r="G185" s="236">
        <v>740</v>
      </c>
      <c r="H185" s="236">
        <v>1000</v>
      </c>
      <c r="I185" s="236" t="s">
        <v>1131</v>
      </c>
      <c r="J185" s="236">
        <v>97</v>
      </c>
    </row>
    <row r="186" spans="1:10" ht="15.75">
      <c r="A186" s="452"/>
      <c r="B186" s="234" t="s">
        <v>1130</v>
      </c>
      <c r="C186" s="236">
        <v>110</v>
      </c>
      <c r="D186" s="444"/>
      <c r="E186" s="444"/>
      <c r="F186" s="444"/>
      <c r="G186" s="236">
        <v>900</v>
      </c>
      <c r="H186" s="236">
        <v>1000</v>
      </c>
      <c r="I186" s="236"/>
      <c r="J186" s="236"/>
    </row>
    <row r="187" spans="1:10" ht="16.5" thickBot="1">
      <c r="A187" s="451"/>
      <c r="B187" s="230"/>
      <c r="C187" s="232"/>
      <c r="D187" s="445"/>
      <c r="E187" s="445"/>
      <c r="F187" s="445"/>
      <c r="G187" s="230"/>
      <c r="H187" s="232"/>
      <c r="I187" s="230"/>
      <c r="J187" s="230"/>
    </row>
    <row r="188" spans="1:10" ht="15.75">
      <c r="A188" s="450" t="s">
        <v>1282</v>
      </c>
      <c r="B188" s="234" t="s">
        <v>1280</v>
      </c>
      <c r="C188" s="236"/>
      <c r="D188" s="442" t="s">
        <v>1133</v>
      </c>
      <c r="E188" s="442">
        <v>7.19</v>
      </c>
      <c r="F188" s="442">
        <v>510</v>
      </c>
      <c r="G188" s="236">
        <v>790</v>
      </c>
      <c r="H188" s="236">
        <v>1000</v>
      </c>
      <c r="I188" s="236" t="s">
        <v>1131</v>
      </c>
      <c r="J188" s="236">
        <v>97</v>
      </c>
    </row>
    <row r="189" spans="1:10" ht="15.75">
      <c r="A189" s="452"/>
      <c r="B189" s="234" t="s">
        <v>1130</v>
      </c>
      <c r="C189" s="236">
        <v>110</v>
      </c>
      <c r="D189" s="444"/>
      <c r="E189" s="444"/>
      <c r="F189" s="444"/>
      <c r="G189" s="236">
        <v>940</v>
      </c>
      <c r="H189" s="236">
        <v>1000</v>
      </c>
      <c r="I189" s="236"/>
      <c r="J189" s="236"/>
    </row>
    <row r="190" spans="1:10" ht="16.5" thickBot="1">
      <c r="A190" s="451"/>
      <c r="B190" s="230"/>
      <c r="C190" s="232"/>
      <c r="D190" s="445"/>
      <c r="E190" s="445"/>
      <c r="F190" s="445"/>
      <c r="G190" s="230"/>
      <c r="H190" s="230"/>
      <c r="I190" s="230"/>
      <c r="J190" s="230"/>
    </row>
    <row r="191" spans="1:10" ht="15.75">
      <c r="A191" s="450" t="s">
        <v>1283</v>
      </c>
      <c r="B191" s="234" t="s">
        <v>1280</v>
      </c>
      <c r="C191" s="236"/>
      <c r="D191" s="442" t="s">
        <v>1284</v>
      </c>
      <c r="E191" s="442">
        <v>7.19</v>
      </c>
      <c r="F191" s="442">
        <v>825</v>
      </c>
      <c r="G191" s="236">
        <v>780</v>
      </c>
      <c r="H191" s="236">
        <v>1000</v>
      </c>
      <c r="I191" s="442" t="s">
        <v>1123</v>
      </c>
      <c r="J191" s="442">
        <v>148</v>
      </c>
    </row>
    <row r="192" spans="1:10" ht="15.75">
      <c r="A192" s="452"/>
      <c r="B192" s="234" t="s">
        <v>1130</v>
      </c>
      <c r="C192" s="236">
        <v>110</v>
      </c>
      <c r="D192" s="444"/>
      <c r="E192" s="444"/>
      <c r="F192" s="444"/>
      <c r="G192" s="236">
        <v>860</v>
      </c>
      <c r="H192" s="236">
        <v>1000</v>
      </c>
      <c r="I192" s="444"/>
      <c r="J192" s="444"/>
    </row>
    <row r="193" spans="1:10" ht="16.5" thickBot="1">
      <c r="A193" s="451"/>
      <c r="B193" s="267"/>
      <c r="C193" s="268"/>
      <c r="D193" s="445"/>
      <c r="E193" s="445"/>
      <c r="F193" s="445"/>
      <c r="G193" s="230"/>
      <c r="H193" s="230"/>
      <c r="I193" s="445"/>
      <c r="J193" s="445"/>
    </row>
    <row r="194" spans="1:10" ht="15.75">
      <c r="A194" s="450" t="s">
        <v>1285</v>
      </c>
      <c r="B194" s="228" t="s">
        <v>1132</v>
      </c>
      <c r="C194" s="259"/>
      <c r="D194" s="442" t="s">
        <v>1133</v>
      </c>
      <c r="E194" s="442">
        <v>2.2000000000000002</v>
      </c>
      <c r="F194" s="442">
        <v>510</v>
      </c>
      <c r="G194" s="229">
        <v>840</v>
      </c>
      <c r="H194" s="229">
        <v>600</v>
      </c>
      <c r="I194" s="442" t="s">
        <v>1131</v>
      </c>
      <c r="J194" s="229">
        <v>97</v>
      </c>
    </row>
    <row r="195" spans="1:10" ht="16.5" thickBot="1">
      <c r="A195" s="451"/>
      <c r="B195" s="230" t="s">
        <v>1130</v>
      </c>
      <c r="C195" s="260">
        <v>110</v>
      </c>
      <c r="D195" s="445"/>
      <c r="E195" s="445"/>
      <c r="F195" s="445"/>
      <c r="G195" s="232">
        <v>800</v>
      </c>
      <c r="H195" s="232">
        <v>600</v>
      </c>
      <c r="I195" s="443"/>
      <c r="J195" s="232"/>
    </row>
    <row r="196" spans="1:10" ht="15.75">
      <c r="A196" s="450" t="s">
        <v>1286</v>
      </c>
      <c r="B196" s="234" t="s">
        <v>1132</v>
      </c>
      <c r="C196" s="259"/>
      <c r="D196" s="442" t="s">
        <v>1133</v>
      </c>
      <c r="E196" s="442">
        <v>2.2000000000000002</v>
      </c>
      <c r="F196" s="442">
        <v>510</v>
      </c>
      <c r="G196" s="236">
        <v>840</v>
      </c>
      <c r="H196" s="236">
        <v>600</v>
      </c>
      <c r="I196" s="442" t="s">
        <v>1131</v>
      </c>
      <c r="J196" s="236"/>
    </row>
    <row r="197" spans="1:10" ht="15.75">
      <c r="A197" s="452"/>
      <c r="B197" s="234" t="s">
        <v>1130</v>
      </c>
      <c r="C197" s="261">
        <v>110</v>
      </c>
      <c r="D197" s="444"/>
      <c r="E197" s="444"/>
      <c r="F197" s="444"/>
      <c r="G197" s="236">
        <v>800</v>
      </c>
      <c r="H197" s="236">
        <v>600</v>
      </c>
      <c r="I197" s="456"/>
      <c r="J197" s="236">
        <v>97</v>
      </c>
    </row>
    <row r="198" spans="1:10" ht="15.75">
      <c r="A198" s="452"/>
      <c r="B198" s="234"/>
      <c r="C198" s="261"/>
      <c r="D198" s="444"/>
      <c r="E198" s="444"/>
      <c r="F198" s="444"/>
      <c r="G198" s="234"/>
      <c r="H198" s="234"/>
      <c r="I198" s="456"/>
      <c r="J198" s="234"/>
    </row>
    <row r="199" spans="1:10" ht="16.5" thickBot="1">
      <c r="A199" s="451"/>
      <c r="B199" s="230"/>
      <c r="C199" s="260"/>
      <c r="D199" s="445"/>
      <c r="E199" s="445"/>
      <c r="F199" s="445"/>
      <c r="G199" s="230"/>
      <c r="H199" s="230"/>
      <c r="I199" s="230"/>
      <c r="J199" s="230"/>
    </row>
    <row r="200" spans="1:10" ht="15.75">
      <c r="A200" s="450" t="s">
        <v>1287</v>
      </c>
      <c r="B200" s="255" t="s">
        <v>1280</v>
      </c>
      <c r="C200" s="259"/>
      <c r="D200" s="453" t="s">
        <v>1288</v>
      </c>
      <c r="E200" s="442">
        <v>7.16</v>
      </c>
      <c r="F200" s="442">
        <v>690</v>
      </c>
      <c r="G200" s="236">
        <v>780</v>
      </c>
      <c r="H200" s="236">
        <v>1000</v>
      </c>
      <c r="I200" s="236" t="s">
        <v>1131</v>
      </c>
      <c r="J200" s="236">
        <v>131</v>
      </c>
    </row>
    <row r="201" spans="1:10" ht="16.5" thickBot="1">
      <c r="A201" s="451"/>
      <c r="B201" s="264" t="s">
        <v>1130</v>
      </c>
      <c r="C201" s="260">
        <v>110</v>
      </c>
      <c r="D201" s="454"/>
      <c r="E201" s="445"/>
      <c r="F201" s="445"/>
      <c r="G201" s="232">
        <v>860</v>
      </c>
      <c r="H201" s="232">
        <v>1000</v>
      </c>
      <c r="I201" s="232" t="s">
        <v>1123</v>
      </c>
      <c r="J201" s="232"/>
    </row>
    <row r="202" spans="1:10" ht="15.75">
      <c r="A202" s="450" t="s">
        <v>1289</v>
      </c>
      <c r="B202" s="234" t="s">
        <v>1290</v>
      </c>
      <c r="C202" s="236"/>
      <c r="D202" s="442" t="s">
        <v>1292</v>
      </c>
      <c r="E202" s="442">
        <v>1.3360000000000001</v>
      </c>
      <c r="F202" s="442">
        <v>610</v>
      </c>
      <c r="G202" s="236">
        <v>800</v>
      </c>
      <c r="H202" s="236">
        <v>600</v>
      </c>
      <c r="I202" s="446" t="s">
        <v>1124</v>
      </c>
      <c r="J202" s="446">
        <v>114</v>
      </c>
    </row>
    <row r="203" spans="1:10" ht="16.5" thickBot="1">
      <c r="A203" s="451"/>
      <c r="B203" s="230" t="s">
        <v>1291</v>
      </c>
      <c r="C203" s="236">
        <v>110</v>
      </c>
      <c r="D203" s="445"/>
      <c r="E203" s="445"/>
      <c r="F203" s="445"/>
      <c r="G203" s="232"/>
      <c r="H203" s="232"/>
      <c r="I203" s="455"/>
      <c r="J203" s="455"/>
    </row>
    <row r="204" spans="1:10" ht="15.75">
      <c r="A204" s="450" t="s">
        <v>1293</v>
      </c>
      <c r="B204" s="255" t="s">
        <v>1132</v>
      </c>
      <c r="C204" s="259"/>
      <c r="D204" s="453" t="s">
        <v>1292</v>
      </c>
      <c r="E204" s="442">
        <v>1.3360000000000001</v>
      </c>
      <c r="F204" s="442">
        <v>610</v>
      </c>
      <c r="G204" s="446">
        <v>670</v>
      </c>
      <c r="H204" s="446">
        <v>600</v>
      </c>
      <c r="I204" s="446" t="s">
        <v>1124</v>
      </c>
      <c r="J204" s="446">
        <v>114</v>
      </c>
    </row>
    <row r="205" spans="1:10" ht="16.5" thickBot="1">
      <c r="A205" s="451"/>
      <c r="B205" s="264" t="s">
        <v>1291</v>
      </c>
      <c r="C205" s="260">
        <v>110</v>
      </c>
      <c r="D205" s="454"/>
      <c r="E205" s="445"/>
      <c r="F205" s="445"/>
      <c r="G205" s="455"/>
      <c r="H205" s="455"/>
      <c r="I205" s="455"/>
      <c r="J205" s="455"/>
    </row>
    <row r="206" spans="1:10" ht="15.75">
      <c r="A206" s="450" t="s">
        <v>1294</v>
      </c>
      <c r="B206" s="269" t="s">
        <v>1290</v>
      </c>
      <c r="C206" s="259"/>
      <c r="D206" s="453" t="s">
        <v>1133</v>
      </c>
      <c r="E206" s="442">
        <v>8.6620000000000008</v>
      </c>
      <c r="F206" s="442">
        <v>510</v>
      </c>
      <c r="G206" s="446">
        <v>300</v>
      </c>
      <c r="H206" s="446">
        <v>600</v>
      </c>
      <c r="I206" s="446" t="s">
        <v>1123</v>
      </c>
      <c r="J206" s="446">
        <v>57</v>
      </c>
    </row>
    <row r="207" spans="1:10" ht="16.5" thickBot="1">
      <c r="A207" s="451"/>
      <c r="B207" s="264" t="s">
        <v>1295</v>
      </c>
      <c r="C207" s="260">
        <v>110</v>
      </c>
      <c r="D207" s="454"/>
      <c r="E207" s="445"/>
      <c r="F207" s="445"/>
      <c r="G207" s="455"/>
      <c r="H207" s="455"/>
      <c r="I207" s="455"/>
      <c r="J207" s="455"/>
    </row>
    <row r="208" spans="1:10" ht="15.75">
      <c r="A208" s="450" t="s">
        <v>1296</v>
      </c>
      <c r="B208" s="234" t="s">
        <v>1290</v>
      </c>
      <c r="C208" s="236">
        <v>110</v>
      </c>
      <c r="D208" s="442" t="s">
        <v>1133</v>
      </c>
      <c r="E208" s="442">
        <v>8.3729999999999993</v>
      </c>
      <c r="F208" s="442">
        <v>510</v>
      </c>
      <c r="G208" s="446">
        <v>300</v>
      </c>
      <c r="H208" s="446">
        <v>600</v>
      </c>
      <c r="I208" s="446" t="s">
        <v>1123</v>
      </c>
      <c r="J208" s="446">
        <v>57</v>
      </c>
    </row>
    <row r="209" spans="1:10" ht="16.5" thickBot="1">
      <c r="A209" s="451"/>
      <c r="B209" s="230" t="s">
        <v>1295</v>
      </c>
      <c r="C209" s="232"/>
      <c r="D209" s="445"/>
      <c r="E209" s="445"/>
      <c r="F209" s="445"/>
      <c r="G209" s="455"/>
      <c r="H209" s="455"/>
      <c r="I209" s="455"/>
      <c r="J209" s="455"/>
    </row>
    <row r="210" spans="1:10" ht="15.75">
      <c r="A210" s="450" t="s">
        <v>1297</v>
      </c>
      <c r="B210" s="234" t="s">
        <v>1198</v>
      </c>
      <c r="C210" s="236"/>
      <c r="D210" s="442" t="s">
        <v>1133</v>
      </c>
      <c r="E210" s="442">
        <v>1.48</v>
      </c>
      <c r="F210" s="442">
        <v>510</v>
      </c>
      <c r="G210" s="236"/>
      <c r="H210" s="236"/>
      <c r="I210" s="236"/>
      <c r="J210" s="236"/>
    </row>
    <row r="211" spans="1:10" ht="15.75">
      <c r="A211" s="452"/>
      <c r="B211" s="234"/>
      <c r="C211" s="236">
        <v>110</v>
      </c>
      <c r="D211" s="444"/>
      <c r="E211" s="444"/>
      <c r="F211" s="444"/>
      <c r="G211" s="236">
        <v>220</v>
      </c>
      <c r="H211" s="236">
        <v>300</v>
      </c>
      <c r="I211" s="236" t="s">
        <v>1123</v>
      </c>
      <c r="J211" s="236">
        <v>42</v>
      </c>
    </row>
    <row r="212" spans="1:10" ht="16.5" thickBot="1">
      <c r="A212" s="451"/>
      <c r="B212" s="230" t="s">
        <v>1298</v>
      </c>
      <c r="C212" s="232"/>
      <c r="D212" s="445"/>
      <c r="E212" s="445"/>
      <c r="F212" s="445"/>
      <c r="G212" s="230"/>
      <c r="H212" s="230"/>
      <c r="I212" s="230"/>
      <c r="J212" s="230"/>
    </row>
    <row r="213" spans="1:10" ht="15.75">
      <c r="A213" s="450" t="s">
        <v>1299</v>
      </c>
      <c r="B213" s="234" t="s">
        <v>1198</v>
      </c>
      <c r="C213" s="236"/>
      <c r="D213" s="442" t="s">
        <v>1133</v>
      </c>
      <c r="E213" s="442">
        <v>1.48</v>
      </c>
      <c r="F213" s="442">
        <v>510</v>
      </c>
      <c r="G213" s="236"/>
      <c r="H213" s="236"/>
      <c r="I213" s="236"/>
      <c r="J213" s="236"/>
    </row>
    <row r="214" spans="1:10" ht="15.75">
      <c r="A214" s="452"/>
      <c r="B214" s="234" t="s">
        <v>1298</v>
      </c>
      <c r="C214" s="236">
        <v>110</v>
      </c>
      <c r="D214" s="444"/>
      <c r="E214" s="444"/>
      <c r="F214" s="444"/>
      <c r="G214" s="236">
        <v>220</v>
      </c>
      <c r="H214" s="236">
        <v>300</v>
      </c>
      <c r="I214" s="236" t="s">
        <v>1123</v>
      </c>
      <c r="J214" s="236">
        <v>42</v>
      </c>
    </row>
    <row r="215" spans="1:10" ht="16.5" thickBot="1">
      <c r="A215" s="451"/>
      <c r="B215" s="230"/>
      <c r="C215" s="232"/>
      <c r="D215" s="445"/>
      <c r="E215" s="445"/>
      <c r="F215" s="445"/>
      <c r="G215" s="230"/>
      <c r="H215" s="230"/>
      <c r="I215" s="230"/>
      <c r="J215" s="230"/>
    </row>
    <row r="216" spans="1:10" ht="15.75">
      <c r="A216" s="450" t="s">
        <v>1300</v>
      </c>
      <c r="B216" s="234" t="s">
        <v>1301</v>
      </c>
      <c r="C216" s="236"/>
      <c r="D216" s="442" t="s">
        <v>185</v>
      </c>
      <c r="E216" s="442">
        <v>27.8</v>
      </c>
      <c r="F216" s="442">
        <v>265</v>
      </c>
      <c r="G216" s="236"/>
      <c r="H216" s="236"/>
      <c r="I216" s="442" t="s">
        <v>1131</v>
      </c>
      <c r="J216" s="236"/>
    </row>
    <row r="217" spans="1:10" ht="15.75">
      <c r="A217" s="452"/>
      <c r="B217" s="234" t="s">
        <v>1302</v>
      </c>
      <c r="C217" s="236">
        <v>110</v>
      </c>
      <c r="D217" s="444"/>
      <c r="E217" s="444"/>
      <c r="F217" s="444"/>
      <c r="G217" s="236"/>
      <c r="H217" s="236"/>
      <c r="I217" s="444"/>
      <c r="J217" s="236">
        <v>50</v>
      </c>
    </row>
    <row r="218" spans="1:10" ht="16.5" thickBot="1">
      <c r="A218" s="451"/>
      <c r="B218" s="230"/>
      <c r="C218" s="232"/>
      <c r="D218" s="445"/>
      <c r="E218" s="445"/>
      <c r="F218" s="445"/>
      <c r="G218" s="230"/>
      <c r="H218" s="230"/>
      <c r="I218" s="445"/>
      <c r="J218" s="230"/>
    </row>
    <row r="219" spans="1:10" ht="15.75">
      <c r="A219" s="450" t="s">
        <v>1303</v>
      </c>
      <c r="B219" s="228" t="s">
        <v>1304</v>
      </c>
      <c r="C219" s="236">
        <v>110</v>
      </c>
      <c r="D219" s="442" t="s">
        <v>185</v>
      </c>
      <c r="E219" s="442">
        <v>38.4</v>
      </c>
      <c r="F219" s="442">
        <v>265</v>
      </c>
      <c r="G219" s="229"/>
      <c r="H219" s="229"/>
      <c r="I219" s="442" t="s">
        <v>1131</v>
      </c>
      <c r="J219" s="229">
        <v>50</v>
      </c>
    </row>
    <row r="220" spans="1:10" ht="16.5" thickBot="1">
      <c r="A220" s="451"/>
      <c r="B220" s="230" t="s">
        <v>1305</v>
      </c>
      <c r="C220" s="232"/>
      <c r="D220" s="445"/>
      <c r="E220" s="445"/>
      <c r="F220" s="445"/>
      <c r="G220" s="232"/>
      <c r="H220" s="232"/>
      <c r="I220" s="445"/>
      <c r="J220" s="232"/>
    </row>
    <row r="221" spans="1:10" ht="15.75">
      <c r="A221" s="450" t="s">
        <v>1306</v>
      </c>
      <c r="B221" s="234" t="s">
        <v>1307</v>
      </c>
      <c r="C221" s="236">
        <v>110</v>
      </c>
      <c r="D221" s="442" t="s">
        <v>185</v>
      </c>
      <c r="E221" s="442">
        <v>60.1</v>
      </c>
      <c r="F221" s="442">
        <v>265</v>
      </c>
      <c r="G221" s="442">
        <v>170</v>
      </c>
      <c r="H221" s="442">
        <v>600</v>
      </c>
      <c r="I221" s="442" t="s">
        <v>1123</v>
      </c>
      <c r="J221" s="236"/>
    </row>
    <row r="222" spans="1:10" ht="16.5" thickBot="1">
      <c r="A222" s="451"/>
      <c r="B222" s="230" t="s">
        <v>1268</v>
      </c>
      <c r="C222" s="232"/>
      <c r="D222" s="445"/>
      <c r="E222" s="445"/>
      <c r="F222" s="445"/>
      <c r="G222" s="481"/>
      <c r="H222" s="481"/>
      <c r="I222" s="443"/>
      <c r="J222" s="232">
        <v>32</v>
      </c>
    </row>
    <row r="223" spans="1:10" ht="15.75">
      <c r="A223" s="450" t="s">
        <v>1308</v>
      </c>
      <c r="B223" s="234" t="s">
        <v>1198</v>
      </c>
      <c r="C223" s="236">
        <v>110</v>
      </c>
      <c r="D223" s="442" t="s">
        <v>186</v>
      </c>
      <c r="E223" s="442">
        <v>28.4</v>
      </c>
      <c r="F223" s="442">
        <v>330</v>
      </c>
      <c r="G223" s="442">
        <v>50</v>
      </c>
      <c r="H223" s="442">
        <v>200</v>
      </c>
      <c r="I223" s="442" t="s">
        <v>1123</v>
      </c>
      <c r="J223" s="446">
        <v>9</v>
      </c>
    </row>
    <row r="224" spans="1:10" ht="16.5" thickBot="1">
      <c r="A224" s="451"/>
      <c r="B224" s="230" t="s">
        <v>1309</v>
      </c>
      <c r="C224" s="232"/>
      <c r="D224" s="445"/>
      <c r="E224" s="445"/>
      <c r="F224" s="445"/>
      <c r="G224" s="445"/>
      <c r="H224" s="445"/>
      <c r="I224" s="445"/>
      <c r="J224" s="455"/>
    </row>
    <row r="225" spans="1:10" ht="15.75">
      <c r="A225" s="450" t="s">
        <v>1310</v>
      </c>
      <c r="B225" s="234" t="s">
        <v>1311</v>
      </c>
      <c r="C225" s="236">
        <v>110</v>
      </c>
      <c r="D225" s="442" t="s">
        <v>1133</v>
      </c>
      <c r="E225" s="442">
        <v>42.4</v>
      </c>
      <c r="F225" s="442">
        <v>510</v>
      </c>
      <c r="G225" s="236"/>
      <c r="H225" s="236"/>
      <c r="I225" s="446" t="s">
        <v>1131</v>
      </c>
      <c r="J225" s="446">
        <v>97</v>
      </c>
    </row>
    <row r="226" spans="1:10" ht="16.5" thickBot="1">
      <c r="A226" s="451"/>
      <c r="B226" s="230" t="s">
        <v>1268</v>
      </c>
      <c r="C226" s="232"/>
      <c r="D226" s="445"/>
      <c r="E226" s="445"/>
      <c r="F226" s="445"/>
      <c r="G226" s="232"/>
      <c r="H226" s="232"/>
      <c r="I226" s="455"/>
      <c r="J226" s="455"/>
    </row>
    <row r="227" spans="1:10" ht="15.75">
      <c r="A227" s="450" t="s">
        <v>1312</v>
      </c>
      <c r="B227" s="234" t="s">
        <v>1313</v>
      </c>
      <c r="C227" s="236">
        <v>110</v>
      </c>
      <c r="D227" s="442" t="s">
        <v>186</v>
      </c>
      <c r="E227" s="442">
        <v>35.700000000000003</v>
      </c>
      <c r="F227" s="442">
        <v>330</v>
      </c>
      <c r="G227" s="446"/>
      <c r="H227" s="446"/>
      <c r="I227" s="446" t="s">
        <v>1131</v>
      </c>
      <c r="J227" s="446">
        <v>62</v>
      </c>
    </row>
    <row r="228" spans="1:10" ht="16.5" thickBot="1">
      <c r="A228" s="451"/>
      <c r="B228" s="230" t="s">
        <v>1314</v>
      </c>
      <c r="C228" s="232"/>
      <c r="D228" s="445"/>
      <c r="E228" s="445"/>
      <c r="F228" s="445"/>
      <c r="G228" s="455"/>
      <c r="H228" s="455"/>
      <c r="I228" s="455"/>
      <c r="J228" s="455"/>
    </row>
    <row r="229" spans="1:10" ht="15.75">
      <c r="A229" s="450" t="s">
        <v>1315</v>
      </c>
      <c r="B229" s="234" t="s">
        <v>1215</v>
      </c>
      <c r="C229" s="236"/>
      <c r="D229" s="442" t="s">
        <v>1184</v>
      </c>
      <c r="E229" s="442">
        <v>27</v>
      </c>
      <c r="F229" s="442">
        <v>445</v>
      </c>
      <c r="G229" s="236"/>
      <c r="H229" s="236"/>
      <c r="I229" s="442" t="s">
        <v>1131</v>
      </c>
      <c r="J229" s="442">
        <v>84</v>
      </c>
    </row>
    <row r="230" spans="1:10" ht="15.75">
      <c r="A230" s="452"/>
      <c r="B230" s="234" t="s">
        <v>963</v>
      </c>
      <c r="C230" s="236">
        <v>110</v>
      </c>
      <c r="D230" s="444"/>
      <c r="E230" s="444"/>
      <c r="F230" s="444"/>
      <c r="G230" s="236">
        <v>650</v>
      </c>
      <c r="H230" s="236">
        <v>600</v>
      </c>
      <c r="I230" s="444"/>
      <c r="J230" s="444"/>
    </row>
    <row r="231" spans="1:10" ht="16.5" thickBot="1">
      <c r="A231" s="451"/>
      <c r="B231" s="230"/>
      <c r="C231" s="232"/>
      <c r="D231" s="445"/>
      <c r="E231" s="445"/>
      <c r="F231" s="445"/>
      <c r="G231" s="230"/>
      <c r="H231" s="230"/>
      <c r="I231" s="445"/>
      <c r="J231" s="445"/>
    </row>
    <row r="232" spans="1:10" ht="15.75">
      <c r="A232" s="257" t="s">
        <v>1316</v>
      </c>
      <c r="B232" s="228" t="s">
        <v>1132</v>
      </c>
      <c r="C232" s="229"/>
      <c r="D232" s="442" t="s">
        <v>1184</v>
      </c>
      <c r="E232" s="442">
        <v>9.48</v>
      </c>
      <c r="F232" s="442">
        <v>445</v>
      </c>
      <c r="G232" s="442">
        <v>360</v>
      </c>
      <c r="H232" s="442" t="s">
        <v>2318</v>
      </c>
      <c r="I232" s="442" t="s">
        <v>1355</v>
      </c>
      <c r="J232" s="446">
        <v>18</v>
      </c>
    </row>
    <row r="233" spans="1:10" ht="15.75">
      <c r="A233" s="258"/>
      <c r="B233" s="234" t="s">
        <v>1317</v>
      </c>
      <c r="C233" s="236">
        <v>35</v>
      </c>
      <c r="D233" s="444"/>
      <c r="E233" s="444"/>
      <c r="F233" s="444"/>
      <c r="G233" s="444"/>
      <c r="H233" s="444"/>
      <c r="I233" s="449"/>
      <c r="J233" s="448"/>
    </row>
    <row r="234" spans="1:10" ht="16.5" thickBot="1">
      <c r="A234" s="258"/>
      <c r="B234" s="234"/>
      <c r="C234" s="236"/>
      <c r="D234" s="444"/>
      <c r="E234" s="444"/>
      <c r="F234" s="444"/>
      <c r="G234" s="445"/>
      <c r="H234" s="445"/>
      <c r="I234" s="443"/>
      <c r="J234" s="448"/>
    </row>
    <row r="235" spans="1:10" ht="32.25" thickBot="1">
      <c r="A235" s="237" t="s">
        <v>2319</v>
      </c>
      <c r="B235" s="238" t="s">
        <v>2320</v>
      </c>
      <c r="C235" s="240">
        <v>35</v>
      </c>
      <c r="D235" s="239" t="s">
        <v>1184</v>
      </c>
      <c r="E235" s="239">
        <v>9.48</v>
      </c>
      <c r="F235" s="239">
        <v>445</v>
      </c>
      <c r="G235" s="240">
        <v>360</v>
      </c>
      <c r="H235" s="240">
        <v>300</v>
      </c>
      <c r="I235" s="240" t="s">
        <v>1355</v>
      </c>
      <c r="J235" s="240">
        <v>18</v>
      </c>
    </row>
    <row r="236" spans="1:10" ht="15.75">
      <c r="A236" s="258" t="s">
        <v>1318</v>
      </c>
      <c r="B236" s="234" t="s">
        <v>1132</v>
      </c>
      <c r="C236" s="236">
        <v>35</v>
      </c>
      <c r="D236" s="444" t="s">
        <v>1120</v>
      </c>
      <c r="E236" s="444">
        <v>2.93</v>
      </c>
      <c r="F236" s="444">
        <v>380</v>
      </c>
      <c r="G236" s="442">
        <v>530</v>
      </c>
      <c r="H236" s="442">
        <v>600</v>
      </c>
      <c r="I236" s="446" t="s">
        <v>1355</v>
      </c>
      <c r="J236" s="448">
        <v>23</v>
      </c>
    </row>
    <row r="237" spans="1:10" ht="16.5" thickBot="1">
      <c r="A237" s="258"/>
      <c r="B237" s="234" t="s">
        <v>1319</v>
      </c>
      <c r="C237" s="236"/>
      <c r="D237" s="444"/>
      <c r="E237" s="444"/>
      <c r="F237" s="444"/>
      <c r="G237" s="445"/>
      <c r="H237" s="445"/>
      <c r="I237" s="447"/>
      <c r="J237" s="448"/>
    </row>
    <row r="238" spans="1:10" ht="32.25" thickBot="1">
      <c r="A238" s="237" t="s">
        <v>2321</v>
      </c>
      <c r="B238" s="238" t="s">
        <v>2322</v>
      </c>
      <c r="C238" s="240">
        <v>35</v>
      </c>
      <c r="D238" s="239" t="s">
        <v>1120</v>
      </c>
      <c r="E238" s="239">
        <v>2.93</v>
      </c>
      <c r="F238" s="239">
        <v>380</v>
      </c>
      <c r="G238" s="240">
        <v>530</v>
      </c>
      <c r="H238" s="240">
        <v>600</v>
      </c>
      <c r="I238" s="240" t="s">
        <v>1355</v>
      </c>
      <c r="J238" s="240">
        <v>23</v>
      </c>
    </row>
    <row r="239" spans="1:10" ht="15.75">
      <c r="A239" s="258" t="s">
        <v>1320</v>
      </c>
      <c r="B239" s="234" t="s">
        <v>2323</v>
      </c>
      <c r="C239" s="236">
        <v>35</v>
      </c>
      <c r="D239" s="444" t="s">
        <v>1184</v>
      </c>
      <c r="E239" s="444">
        <v>7.31</v>
      </c>
      <c r="F239" s="444">
        <v>445</v>
      </c>
      <c r="G239" s="448">
        <v>630</v>
      </c>
      <c r="H239" s="448">
        <v>300</v>
      </c>
      <c r="I239" s="446" t="s">
        <v>1355</v>
      </c>
      <c r="J239" s="448">
        <v>19</v>
      </c>
    </row>
    <row r="240" spans="1:10" ht="16.5" thickBot="1">
      <c r="A240" s="258"/>
      <c r="B240" s="234" t="s">
        <v>1321</v>
      </c>
      <c r="C240" s="236"/>
      <c r="D240" s="444"/>
      <c r="E240" s="444"/>
      <c r="F240" s="444"/>
      <c r="G240" s="448"/>
      <c r="H240" s="448"/>
      <c r="I240" s="447"/>
      <c r="J240" s="448"/>
    </row>
    <row r="241" spans="1:10" ht="32.25" thickBot="1">
      <c r="A241" s="237" t="s">
        <v>2324</v>
      </c>
      <c r="B241" s="238" t="s">
        <v>2325</v>
      </c>
      <c r="C241" s="240">
        <v>35</v>
      </c>
      <c r="D241" s="239" t="s">
        <v>1184</v>
      </c>
      <c r="E241" s="239">
        <v>7.31</v>
      </c>
      <c r="F241" s="239">
        <v>445</v>
      </c>
      <c r="G241" s="240">
        <v>630</v>
      </c>
      <c r="H241" s="240">
        <v>300</v>
      </c>
      <c r="I241" s="240" t="s">
        <v>1355</v>
      </c>
      <c r="J241" s="240">
        <v>18</v>
      </c>
    </row>
    <row r="242" spans="1:10" ht="15.75">
      <c r="A242" s="257" t="s">
        <v>1338</v>
      </c>
      <c r="B242" s="243" t="s">
        <v>1280</v>
      </c>
      <c r="C242" s="259">
        <v>35</v>
      </c>
      <c r="D242" s="442" t="s">
        <v>1184</v>
      </c>
      <c r="E242" s="442">
        <v>7.0720000000000001</v>
      </c>
      <c r="F242" s="442">
        <v>445</v>
      </c>
      <c r="G242" s="442">
        <v>330</v>
      </c>
      <c r="H242" s="442">
        <v>2000</v>
      </c>
      <c r="I242" s="446" t="s">
        <v>1355</v>
      </c>
      <c r="J242" s="442">
        <v>19</v>
      </c>
    </row>
    <row r="243" spans="1:10" ht="16.5" thickBot="1">
      <c r="A243" s="241"/>
      <c r="B243" s="245" t="s">
        <v>1322</v>
      </c>
      <c r="C243" s="260"/>
      <c r="D243" s="445"/>
      <c r="E243" s="445"/>
      <c r="F243" s="445"/>
      <c r="G243" s="445"/>
      <c r="H243" s="445"/>
      <c r="I243" s="447"/>
      <c r="J243" s="445"/>
    </row>
    <row r="244" spans="1:10" ht="32.25" thickBot="1">
      <c r="A244" s="237" t="s">
        <v>2326</v>
      </c>
      <c r="B244" s="238" t="s">
        <v>2327</v>
      </c>
      <c r="C244" s="240">
        <v>35</v>
      </c>
      <c r="D244" s="239" t="s">
        <v>1184</v>
      </c>
      <c r="E244" s="239">
        <v>7.0720000000000001</v>
      </c>
      <c r="F244" s="239">
        <v>445</v>
      </c>
      <c r="G244" s="239">
        <v>330</v>
      </c>
      <c r="H244" s="239">
        <v>2000</v>
      </c>
      <c r="I244" s="240" t="s">
        <v>1355</v>
      </c>
      <c r="J244" s="239">
        <v>19</v>
      </c>
    </row>
    <row r="245" spans="1:10" ht="15.75">
      <c r="A245" s="258" t="s">
        <v>1339</v>
      </c>
      <c r="B245" s="243" t="s">
        <v>1280</v>
      </c>
      <c r="C245" s="442">
        <v>35</v>
      </c>
      <c r="D245" s="444" t="s">
        <v>2328</v>
      </c>
      <c r="E245" s="444">
        <v>4.6239999999999997</v>
      </c>
      <c r="F245" s="444">
        <v>1050</v>
      </c>
      <c r="G245" s="444">
        <v>860</v>
      </c>
      <c r="H245" s="444">
        <v>2000</v>
      </c>
      <c r="I245" s="446" t="s">
        <v>1355</v>
      </c>
      <c r="J245" s="444">
        <v>52</v>
      </c>
    </row>
    <row r="246" spans="1:10" ht="16.5" thickBot="1">
      <c r="A246" s="241" t="s">
        <v>2329</v>
      </c>
      <c r="B246" s="245" t="s">
        <v>2330</v>
      </c>
      <c r="C246" s="443"/>
      <c r="D246" s="445"/>
      <c r="E246" s="445"/>
      <c r="F246" s="445"/>
      <c r="G246" s="445"/>
      <c r="H246" s="445"/>
      <c r="I246" s="447"/>
      <c r="J246" s="445"/>
    </row>
    <row r="247" spans="1:10" ht="32.25" thickBot="1">
      <c r="A247" s="270" t="s">
        <v>2331</v>
      </c>
      <c r="B247" s="271" t="s">
        <v>2332</v>
      </c>
      <c r="C247" s="272">
        <v>35</v>
      </c>
      <c r="D247" s="266" t="s">
        <v>2333</v>
      </c>
      <c r="E247" s="273">
        <v>7.64</v>
      </c>
      <c r="F247" s="239" t="s">
        <v>2334</v>
      </c>
      <c r="G247" s="266">
        <v>283</v>
      </c>
      <c r="H247" s="274">
        <v>100</v>
      </c>
      <c r="I247" s="240" t="s">
        <v>1355</v>
      </c>
      <c r="J247" s="275">
        <v>6</v>
      </c>
    </row>
    <row r="248" spans="1:10" ht="32.25" thickBot="1">
      <c r="A248" s="276">
        <v>18</v>
      </c>
      <c r="B248" s="277" t="s">
        <v>2332</v>
      </c>
      <c r="C248" s="278">
        <v>35</v>
      </c>
      <c r="D248" s="279" t="s">
        <v>1120</v>
      </c>
      <c r="E248" s="280">
        <v>3.7</v>
      </c>
      <c r="F248" s="279">
        <v>380</v>
      </c>
      <c r="G248" s="266">
        <v>283</v>
      </c>
      <c r="H248" s="281">
        <v>100</v>
      </c>
      <c r="I248" s="240" t="s">
        <v>1355</v>
      </c>
      <c r="J248" s="282">
        <v>6</v>
      </c>
    </row>
    <row r="249" spans="1:10" ht="32.25" thickBot="1">
      <c r="A249" s="270" t="s">
        <v>2335</v>
      </c>
      <c r="B249" s="271" t="s">
        <v>2336</v>
      </c>
      <c r="C249" s="283">
        <v>35</v>
      </c>
      <c r="D249" s="239" t="s">
        <v>2337</v>
      </c>
      <c r="E249" s="284">
        <v>42.95</v>
      </c>
      <c r="F249" s="266" t="s">
        <v>2473</v>
      </c>
      <c r="G249" s="266">
        <v>105</v>
      </c>
      <c r="H249" s="274">
        <v>150</v>
      </c>
      <c r="I249" s="274" t="s">
        <v>1131</v>
      </c>
      <c r="J249" s="285">
        <v>6</v>
      </c>
    </row>
    <row r="250" spans="1:10" ht="16.5" thickBot="1">
      <c r="A250" s="276">
        <v>52</v>
      </c>
      <c r="B250" s="277" t="s">
        <v>2338</v>
      </c>
      <c r="C250" s="278">
        <v>35</v>
      </c>
      <c r="D250" s="279" t="s">
        <v>186</v>
      </c>
      <c r="E250" s="286">
        <v>18.75</v>
      </c>
      <c r="F250" s="279">
        <v>330</v>
      </c>
      <c r="G250" s="266">
        <v>60</v>
      </c>
      <c r="H250" s="281">
        <v>100</v>
      </c>
      <c r="I250" s="240" t="s">
        <v>1355</v>
      </c>
      <c r="J250" s="282">
        <v>4</v>
      </c>
    </row>
    <row r="251" spans="1:10" ht="32.25" thickBot="1">
      <c r="A251" s="287">
        <v>53</v>
      </c>
      <c r="B251" s="271" t="s">
        <v>2339</v>
      </c>
      <c r="C251" s="283">
        <v>35</v>
      </c>
      <c r="D251" s="266" t="s">
        <v>2340</v>
      </c>
      <c r="E251" s="273">
        <v>47.28</v>
      </c>
      <c r="F251" s="266" t="s">
        <v>2472</v>
      </c>
      <c r="G251" s="266">
        <v>85</v>
      </c>
      <c r="H251" s="274">
        <v>100</v>
      </c>
      <c r="I251" s="240" t="s">
        <v>1355</v>
      </c>
      <c r="J251" s="356">
        <v>5</v>
      </c>
    </row>
    <row r="252" spans="1:10" ht="32.25" thickBot="1">
      <c r="A252" s="276">
        <v>54</v>
      </c>
      <c r="B252" s="277" t="s">
        <v>2341</v>
      </c>
      <c r="C252" s="278">
        <v>35</v>
      </c>
      <c r="D252" s="279" t="s">
        <v>186</v>
      </c>
      <c r="E252" s="286">
        <v>29.5</v>
      </c>
      <c r="F252" s="279">
        <v>330</v>
      </c>
      <c r="G252" s="266">
        <v>93</v>
      </c>
      <c r="H252" s="281">
        <v>150</v>
      </c>
      <c r="I252" s="355" t="s">
        <v>1355</v>
      </c>
      <c r="J252" s="285">
        <v>6</v>
      </c>
    </row>
    <row r="253" spans="1:10" ht="32.25" thickBot="1">
      <c r="A253" s="287">
        <v>62</v>
      </c>
      <c r="B253" s="271" t="s">
        <v>2342</v>
      </c>
      <c r="C253" s="283">
        <v>35</v>
      </c>
      <c r="D253" s="266" t="s">
        <v>185</v>
      </c>
      <c r="E253" s="273">
        <v>21.7</v>
      </c>
      <c r="F253" s="266">
        <v>265</v>
      </c>
      <c r="G253" s="288">
        <v>93</v>
      </c>
      <c r="H253" s="274">
        <v>150</v>
      </c>
      <c r="I253" s="355" t="s">
        <v>1355</v>
      </c>
      <c r="J253" s="285">
        <v>6</v>
      </c>
    </row>
    <row r="254" spans="1:10" ht="32.25" thickBot="1">
      <c r="A254" s="276">
        <v>61</v>
      </c>
      <c r="B254" s="277" t="s">
        <v>2343</v>
      </c>
      <c r="C254" s="278">
        <v>35</v>
      </c>
      <c r="D254" s="279" t="s">
        <v>2344</v>
      </c>
      <c r="E254" s="286">
        <v>11.79</v>
      </c>
      <c r="F254" s="279">
        <v>330</v>
      </c>
      <c r="G254" s="289">
        <v>93</v>
      </c>
      <c r="H254" s="281">
        <v>150</v>
      </c>
      <c r="I254" s="355" t="s">
        <v>1355</v>
      </c>
      <c r="J254" s="285">
        <v>6</v>
      </c>
    </row>
    <row r="255" spans="1:10" ht="32.25" thickBot="1">
      <c r="A255" s="287">
        <v>50</v>
      </c>
      <c r="B255" s="271" t="s">
        <v>2345</v>
      </c>
      <c r="C255" s="283">
        <v>35</v>
      </c>
      <c r="D255" s="266" t="s">
        <v>186</v>
      </c>
      <c r="E255" s="273">
        <v>15.84</v>
      </c>
      <c r="F255" s="266">
        <v>330</v>
      </c>
      <c r="G255" s="290">
        <v>93</v>
      </c>
      <c r="H255" s="291">
        <v>150</v>
      </c>
      <c r="I255" s="355" t="s">
        <v>1355</v>
      </c>
      <c r="J255" s="285">
        <v>6</v>
      </c>
    </row>
    <row r="256" spans="1:10" ht="32.25" thickBot="1">
      <c r="A256" s="276">
        <v>55</v>
      </c>
      <c r="B256" s="277" t="s">
        <v>2346</v>
      </c>
      <c r="C256" s="278">
        <v>35</v>
      </c>
      <c r="D256" s="279" t="s">
        <v>186</v>
      </c>
      <c r="E256" s="286">
        <v>29.3</v>
      </c>
      <c r="F256" s="279">
        <v>330</v>
      </c>
      <c r="G256" s="266">
        <v>149</v>
      </c>
      <c r="H256" s="281">
        <v>150</v>
      </c>
      <c r="I256" s="355" t="s">
        <v>1355</v>
      </c>
      <c r="J256" s="285">
        <v>9</v>
      </c>
    </row>
    <row r="257" spans="1:10" ht="32.25" thickBot="1">
      <c r="A257" s="287" t="s">
        <v>2347</v>
      </c>
      <c r="B257" s="271" t="s">
        <v>2348</v>
      </c>
      <c r="C257" s="283">
        <v>35</v>
      </c>
      <c r="D257" s="266" t="s">
        <v>186</v>
      </c>
      <c r="E257" s="273">
        <v>0.1</v>
      </c>
      <c r="F257" s="266">
        <v>330</v>
      </c>
      <c r="G257" s="266">
        <v>170</v>
      </c>
      <c r="H257" s="274">
        <v>150</v>
      </c>
      <c r="I257" s="240" t="s">
        <v>1355</v>
      </c>
      <c r="J257" s="357">
        <v>9</v>
      </c>
    </row>
    <row r="258" spans="1:10" ht="32.25" thickBot="1">
      <c r="A258" s="287">
        <v>58</v>
      </c>
      <c r="B258" s="271" t="s">
        <v>2349</v>
      </c>
      <c r="C258" s="283">
        <v>35</v>
      </c>
      <c r="D258" s="266" t="s">
        <v>1369</v>
      </c>
      <c r="E258" s="273">
        <v>14.1</v>
      </c>
      <c r="F258" s="266">
        <v>210</v>
      </c>
      <c r="G258" s="266">
        <v>170</v>
      </c>
      <c r="H258" s="274">
        <v>150</v>
      </c>
      <c r="I258" s="274" t="s">
        <v>1131</v>
      </c>
      <c r="J258" s="285">
        <v>9</v>
      </c>
    </row>
    <row r="259" spans="1:10" ht="16.5" thickBot="1">
      <c r="A259" s="287">
        <v>59</v>
      </c>
      <c r="B259" s="271" t="s">
        <v>2350</v>
      </c>
      <c r="C259" s="283">
        <v>35</v>
      </c>
      <c r="D259" s="266" t="s">
        <v>186</v>
      </c>
      <c r="E259" s="273">
        <v>25.96</v>
      </c>
      <c r="F259" s="266">
        <v>330</v>
      </c>
      <c r="G259" s="266">
        <v>170</v>
      </c>
      <c r="H259" s="274">
        <v>150</v>
      </c>
      <c r="I259" s="274" t="s">
        <v>1131</v>
      </c>
      <c r="J259" s="285">
        <v>9</v>
      </c>
    </row>
    <row r="260" spans="1:10" ht="16.5" thickBot="1">
      <c r="A260" s="287">
        <v>56</v>
      </c>
      <c r="B260" s="271" t="s">
        <v>2351</v>
      </c>
      <c r="C260" s="283">
        <v>35</v>
      </c>
      <c r="D260" s="266" t="s">
        <v>1369</v>
      </c>
      <c r="E260" s="273">
        <v>17.5</v>
      </c>
      <c r="F260" s="266">
        <v>210</v>
      </c>
      <c r="G260" s="266">
        <v>99</v>
      </c>
      <c r="H260" s="274">
        <v>100</v>
      </c>
      <c r="I260" s="240" t="s">
        <v>1355</v>
      </c>
      <c r="J260" s="285">
        <v>6</v>
      </c>
    </row>
    <row r="261" spans="1:10" ht="16.5" thickBot="1">
      <c r="A261" s="287">
        <v>91.92</v>
      </c>
      <c r="B261" s="271" t="s">
        <v>2352</v>
      </c>
      <c r="C261" s="283">
        <v>35</v>
      </c>
      <c r="D261" s="266" t="s">
        <v>186</v>
      </c>
      <c r="E261" s="273">
        <v>21.1</v>
      </c>
      <c r="F261" s="266">
        <v>330</v>
      </c>
      <c r="G261" s="266">
        <v>99</v>
      </c>
      <c r="H261" s="274">
        <v>100</v>
      </c>
      <c r="I261" s="240" t="s">
        <v>1355</v>
      </c>
      <c r="J261" s="285">
        <v>6</v>
      </c>
    </row>
    <row r="262" spans="1:10" ht="32.25" thickBot="1">
      <c r="A262" s="287">
        <v>57</v>
      </c>
      <c r="B262" s="271" t="s">
        <v>2353</v>
      </c>
      <c r="C262" s="283">
        <v>35</v>
      </c>
      <c r="D262" s="266" t="s">
        <v>1369</v>
      </c>
      <c r="E262" s="273">
        <v>8.6999999999999993</v>
      </c>
      <c r="F262" s="266">
        <v>210</v>
      </c>
      <c r="G262" s="266">
        <v>99</v>
      </c>
      <c r="H262" s="274">
        <v>100</v>
      </c>
      <c r="I262" s="240" t="s">
        <v>1355</v>
      </c>
      <c r="J262" s="285">
        <v>6</v>
      </c>
    </row>
    <row r="263" spans="1:10" ht="32.25" thickBot="1">
      <c r="A263" s="287">
        <v>82</v>
      </c>
      <c r="B263" s="271" t="s">
        <v>2354</v>
      </c>
      <c r="C263" s="283">
        <v>35</v>
      </c>
      <c r="D263" s="266" t="s">
        <v>2355</v>
      </c>
      <c r="E263" s="273">
        <v>24.5</v>
      </c>
      <c r="F263" s="266" t="s">
        <v>2471</v>
      </c>
      <c r="G263" s="266">
        <v>85</v>
      </c>
      <c r="H263" s="274">
        <v>100</v>
      </c>
      <c r="I263" s="240" t="s">
        <v>1355</v>
      </c>
      <c r="J263" s="285">
        <v>5</v>
      </c>
    </row>
    <row r="264" spans="1:10" ht="16.5" thickBot="1">
      <c r="A264" s="287">
        <v>63</v>
      </c>
      <c r="B264" s="271" t="s">
        <v>2356</v>
      </c>
      <c r="C264" s="283">
        <v>35</v>
      </c>
      <c r="D264" s="266" t="s">
        <v>1802</v>
      </c>
      <c r="E264" s="273">
        <v>29.03</v>
      </c>
      <c r="F264" s="266" t="s">
        <v>2253</v>
      </c>
      <c r="G264" s="266">
        <v>85</v>
      </c>
      <c r="H264" s="274">
        <v>100</v>
      </c>
      <c r="I264" s="240" t="s">
        <v>1355</v>
      </c>
      <c r="J264" s="285">
        <v>5</v>
      </c>
    </row>
    <row r="265" spans="1:10" ht="16.5" thickBot="1">
      <c r="A265" s="287">
        <v>66</v>
      </c>
      <c r="B265" s="271" t="s">
        <v>2357</v>
      </c>
      <c r="C265" s="283">
        <v>35</v>
      </c>
      <c r="D265" s="266" t="s">
        <v>1369</v>
      </c>
      <c r="E265" s="273">
        <v>28</v>
      </c>
      <c r="F265" s="266">
        <v>210</v>
      </c>
      <c r="G265" s="266">
        <v>142</v>
      </c>
      <c r="H265" s="274">
        <v>100</v>
      </c>
      <c r="I265" s="240" t="s">
        <v>1355</v>
      </c>
      <c r="J265" s="285">
        <v>6</v>
      </c>
    </row>
    <row r="266" spans="1:10" ht="16.5" thickBot="1">
      <c r="A266" s="276">
        <v>94</v>
      </c>
      <c r="B266" s="277" t="s">
        <v>2358</v>
      </c>
      <c r="C266" s="278">
        <v>35</v>
      </c>
      <c r="D266" s="279" t="s">
        <v>186</v>
      </c>
      <c r="E266" s="286">
        <v>15.3</v>
      </c>
      <c r="F266" s="279">
        <v>330</v>
      </c>
      <c r="G266" s="266">
        <v>128</v>
      </c>
      <c r="H266" s="281">
        <v>100</v>
      </c>
      <c r="I266" s="240" t="s">
        <v>1355</v>
      </c>
      <c r="J266" s="282">
        <v>6</v>
      </c>
    </row>
    <row r="267" spans="1:10" ht="16.5" thickBot="1">
      <c r="A267" s="292">
        <v>95</v>
      </c>
      <c r="B267" s="293" t="s">
        <v>2359</v>
      </c>
      <c r="C267" s="294">
        <v>35</v>
      </c>
      <c r="D267" s="295" t="s">
        <v>186</v>
      </c>
      <c r="E267" s="296">
        <v>14.2</v>
      </c>
      <c r="F267" s="295">
        <v>330</v>
      </c>
      <c r="G267" s="266">
        <v>128</v>
      </c>
      <c r="H267" s="274">
        <v>100</v>
      </c>
      <c r="I267" s="240" t="s">
        <v>1355</v>
      </c>
      <c r="J267" s="298">
        <v>6</v>
      </c>
    </row>
    <row r="268" spans="1:10" ht="16.5" thickBot="1">
      <c r="A268" s="299">
        <v>68</v>
      </c>
      <c r="B268" s="300" t="s">
        <v>2360</v>
      </c>
      <c r="C268" s="301">
        <v>35</v>
      </c>
      <c r="D268" s="302" t="s">
        <v>1369</v>
      </c>
      <c r="E268" s="303">
        <v>26.3</v>
      </c>
      <c r="F268" s="302">
        <v>210</v>
      </c>
      <c r="G268" s="266">
        <v>142</v>
      </c>
      <c r="H268" s="304" t="s">
        <v>353</v>
      </c>
      <c r="I268" s="240" t="s">
        <v>1355</v>
      </c>
      <c r="J268" s="306">
        <v>6</v>
      </c>
    </row>
    <row r="269" spans="1:10" ht="16.5" thickBot="1">
      <c r="A269" s="276" t="s">
        <v>2361</v>
      </c>
      <c r="B269" s="277" t="s">
        <v>2362</v>
      </c>
      <c r="C269" s="278">
        <v>35</v>
      </c>
      <c r="D269" s="279" t="s">
        <v>1369</v>
      </c>
      <c r="E269" s="286">
        <v>0.1</v>
      </c>
      <c r="F269" s="279">
        <v>210</v>
      </c>
      <c r="G269" s="266">
        <v>142</v>
      </c>
      <c r="H269" s="281">
        <v>100</v>
      </c>
      <c r="I269" s="240" t="s">
        <v>1355</v>
      </c>
      <c r="J269" s="282">
        <v>6</v>
      </c>
    </row>
    <row r="270" spans="1:10" ht="16.5" thickBot="1">
      <c r="A270" s="287">
        <v>69</v>
      </c>
      <c r="B270" s="271" t="s">
        <v>2363</v>
      </c>
      <c r="C270" s="283">
        <v>35</v>
      </c>
      <c r="D270" s="266" t="s">
        <v>185</v>
      </c>
      <c r="E270" s="273">
        <v>22.655000000000001</v>
      </c>
      <c r="F270" s="266">
        <v>265</v>
      </c>
      <c r="G270" s="266">
        <v>85</v>
      </c>
      <c r="H270" s="274">
        <v>100</v>
      </c>
      <c r="I270" s="240" t="s">
        <v>1355</v>
      </c>
      <c r="J270" s="285">
        <v>5</v>
      </c>
    </row>
    <row r="271" spans="1:10" ht="16.5" thickBot="1">
      <c r="A271" s="276">
        <v>80</v>
      </c>
      <c r="B271" s="277" t="s">
        <v>2364</v>
      </c>
      <c r="C271" s="278">
        <v>35</v>
      </c>
      <c r="D271" s="279" t="s">
        <v>185</v>
      </c>
      <c r="E271" s="286">
        <v>21.7</v>
      </c>
      <c r="F271" s="279">
        <v>265</v>
      </c>
      <c r="G271" s="266">
        <v>71</v>
      </c>
      <c r="H271" s="281">
        <v>100</v>
      </c>
      <c r="I271" s="240" t="s">
        <v>1355</v>
      </c>
      <c r="J271" s="282">
        <v>4</v>
      </c>
    </row>
    <row r="272" spans="1:10" ht="16.5" thickBot="1">
      <c r="A272" s="287">
        <v>70</v>
      </c>
      <c r="B272" s="271" t="s">
        <v>2365</v>
      </c>
      <c r="C272" s="283">
        <v>35</v>
      </c>
      <c r="D272" s="266" t="s">
        <v>1354</v>
      </c>
      <c r="E272" s="273">
        <v>24.22</v>
      </c>
      <c r="F272" s="266">
        <v>175</v>
      </c>
      <c r="G272" s="266">
        <v>106</v>
      </c>
      <c r="H272" s="274">
        <v>100</v>
      </c>
      <c r="I272" s="240" t="s">
        <v>1355</v>
      </c>
      <c r="J272" s="285">
        <v>6</v>
      </c>
    </row>
    <row r="273" spans="1:10" ht="16.5" thickBot="1">
      <c r="A273" s="287">
        <v>71</v>
      </c>
      <c r="B273" s="271" t="s">
        <v>2366</v>
      </c>
      <c r="C273" s="283">
        <v>35</v>
      </c>
      <c r="D273" s="266" t="s">
        <v>1369</v>
      </c>
      <c r="E273" s="273">
        <v>31.6</v>
      </c>
      <c r="F273" s="266">
        <v>210</v>
      </c>
      <c r="G273" s="266">
        <v>85</v>
      </c>
      <c r="H273" s="274">
        <v>100</v>
      </c>
      <c r="I273" s="240" t="s">
        <v>1355</v>
      </c>
      <c r="J273" s="285">
        <v>5</v>
      </c>
    </row>
    <row r="274" spans="1:10" ht="16.5" thickBot="1">
      <c r="A274" s="276">
        <v>75</v>
      </c>
      <c r="B274" s="277" t="s">
        <v>2367</v>
      </c>
      <c r="C274" s="278">
        <v>35</v>
      </c>
      <c r="D274" s="279" t="s">
        <v>1369</v>
      </c>
      <c r="E274" s="286">
        <v>36.450000000000003</v>
      </c>
      <c r="F274" s="279">
        <v>210</v>
      </c>
      <c r="G274" s="266">
        <v>71</v>
      </c>
      <c r="H274" s="281">
        <v>50</v>
      </c>
      <c r="I274" s="240" t="s">
        <v>1355</v>
      </c>
      <c r="J274" s="282">
        <v>4</v>
      </c>
    </row>
    <row r="275" spans="1:10" ht="32.25" thickBot="1">
      <c r="A275" s="287">
        <v>72</v>
      </c>
      <c r="B275" s="271" t="s">
        <v>2368</v>
      </c>
      <c r="C275" s="283">
        <v>35</v>
      </c>
      <c r="D275" s="266" t="s">
        <v>1802</v>
      </c>
      <c r="E275" s="273">
        <v>56.5</v>
      </c>
      <c r="F275" s="266" t="s">
        <v>2253</v>
      </c>
      <c r="G275" s="266">
        <v>85</v>
      </c>
      <c r="H275" s="274">
        <v>100</v>
      </c>
      <c r="I275" s="240" t="s">
        <v>1355</v>
      </c>
      <c r="J275" s="285">
        <v>5</v>
      </c>
    </row>
    <row r="276" spans="1:10" ht="32.25" thickBot="1">
      <c r="A276" s="287">
        <v>72</v>
      </c>
      <c r="B276" s="271" t="s">
        <v>2369</v>
      </c>
      <c r="C276" s="283">
        <v>35</v>
      </c>
      <c r="D276" s="266" t="s">
        <v>1354</v>
      </c>
      <c r="E276" s="273">
        <v>10.6</v>
      </c>
      <c r="F276" s="266">
        <v>175</v>
      </c>
      <c r="G276" s="266">
        <v>85</v>
      </c>
      <c r="H276" s="274">
        <v>100</v>
      </c>
      <c r="I276" s="240" t="s">
        <v>1355</v>
      </c>
      <c r="J276" s="285">
        <v>5</v>
      </c>
    </row>
    <row r="277" spans="1:10" ht="32.25" thickBot="1">
      <c r="A277" s="287">
        <v>72</v>
      </c>
      <c r="B277" s="271" t="s">
        <v>2370</v>
      </c>
      <c r="C277" s="283">
        <v>35</v>
      </c>
      <c r="D277" s="266" t="s">
        <v>1354</v>
      </c>
      <c r="E277" s="273">
        <v>3.2</v>
      </c>
      <c r="F277" s="266">
        <v>175</v>
      </c>
      <c r="G277" s="266">
        <v>85</v>
      </c>
      <c r="H277" s="274">
        <v>100</v>
      </c>
      <c r="I277" s="240" t="s">
        <v>1355</v>
      </c>
      <c r="J277" s="285">
        <v>5</v>
      </c>
    </row>
    <row r="278" spans="1:10" ht="16.5" thickBot="1">
      <c r="A278" s="287">
        <v>74</v>
      </c>
      <c r="B278" s="271" t="s">
        <v>2371</v>
      </c>
      <c r="C278" s="283">
        <v>35</v>
      </c>
      <c r="D278" s="266" t="s">
        <v>1369</v>
      </c>
      <c r="E278" s="273">
        <v>41.122</v>
      </c>
      <c r="F278" s="266">
        <v>210</v>
      </c>
      <c r="G278" s="266">
        <v>57</v>
      </c>
      <c r="H278" s="274">
        <v>50</v>
      </c>
      <c r="I278" s="240" t="s">
        <v>1355</v>
      </c>
      <c r="J278" s="285">
        <v>3</v>
      </c>
    </row>
    <row r="279" spans="1:10" ht="16.5" thickBot="1">
      <c r="A279" s="287">
        <v>77</v>
      </c>
      <c r="B279" s="271" t="s">
        <v>2372</v>
      </c>
      <c r="C279" s="283">
        <v>35</v>
      </c>
      <c r="D279" s="266" t="s">
        <v>185</v>
      </c>
      <c r="E279" s="273">
        <v>45.9</v>
      </c>
      <c r="F279" s="266">
        <v>265</v>
      </c>
      <c r="G279" s="266">
        <v>113</v>
      </c>
      <c r="H279" s="274">
        <v>200</v>
      </c>
      <c r="I279" s="240" t="s">
        <v>1355</v>
      </c>
      <c r="J279" s="285">
        <v>6</v>
      </c>
    </row>
    <row r="280" spans="1:10" ht="16.5" thickBot="1">
      <c r="A280" s="287">
        <v>78</v>
      </c>
      <c r="B280" s="271" t="s">
        <v>2373</v>
      </c>
      <c r="C280" s="283">
        <v>35</v>
      </c>
      <c r="D280" s="266" t="s">
        <v>185</v>
      </c>
      <c r="E280" s="273">
        <v>25.8</v>
      </c>
      <c r="F280" s="266">
        <v>265</v>
      </c>
      <c r="G280" s="266">
        <v>170</v>
      </c>
      <c r="H280" s="274">
        <v>200</v>
      </c>
      <c r="I280" s="240" t="s">
        <v>1355</v>
      </c>
      <c r="J280" s="285">
        <v>11</v>
      </c>
    </row>
    <row r="281" spans="1:10" ht="48" thickBot="1">
      <c r="A281" s="287">
        <v>79</v>
      </c>
      <c r="B281" s="271" t="s">
        <v>2374</v>
      </c>
      <c r="C281" s="283">
        <v>35</v>
      </c>
      <c r="D281" s="266" t="s">
        <v>185</v>
      </c>
      <c r="E281" s="273">
        <v>37.049999999999997</v>
      </c>
      <c r="F281" s="266">
        <v>265</v>
      </c>
      <c r="G281" s="266">
        <v>106</v>
      </c>
      <c r="H281" s="274">
        <v>100</v>
      </c>
      <c r="I281" s="240" t="s">
        <v>1355</v>
      </c>
      <c r="J281" s="285">
        <v>6</v>
      </c>
    </row>
    <row r="282" spans="1:10" ht="32.25" thickBot="1">
      <c r="A282" s="287" t="s">
        <v>2476</v>
      </c>
      <c r="B282" s="271" t="s">
        <v>2375</v>
      </c>
      <c r="C282" s="283">
        <v>35</v>
      </c>
      <c r="D282" s="266" t="s">
        <v>185</v>
      </c>
      <c r="E282" s="273">
        <v>0.5</v>
      </c>
      <c r="F282" s="266">
        <v>265</v>
      </c>
      <c r="G282" s="266">
        <v>390</v>
      </c>
      <c r="H282" s="274">
        <v>2000</v>
      </c>
      <c r="I282" s="240" t="s">
        <v>1355</v>
      </c>
      <c r="J282" s="285">
        <v>16</v>
      </c>
    </row>
    <row r="283" spans="1:10" ht="32.25" thickBot="1">
      <c r="A283" s="287" t="s">
        <v>2477</v>
      </c>
      <c r="B283" s="271" t="s">
        <v>2376</v>
      </c>
      <c r="C283" s="283">
        <v>35</v>
      </c>
      <c r="D283" s="266" t="s">
        <v>1369</v>
      </c>
      <c r="E283" s="307">
        <v>0.4</v>
      </c>
      <c r="F283" s="266">
        <v>210</v>
      </c>
      <c r="G283" s="266">
        <v>390</v>
      </c>
      <c r="H283" s="274">
        <v>2000</v>
      </c>
      <c r="I283" s="240" t="s">
        <v>1355</v>
      </c>
      <c r="J283" s="285">
        <v>12</v>
      </c>
    </row>
    <row r="284" spans="1:10" ht="32.25" thickBot="1">
      <c r="A284" s="287">
        <v>57</v>
      </c>
      <c r="B284" s="271" t="s">
        <v>2377</v>
      </c>
      <c r="C284" s="283">
        <v>35</v>
      </c>
      <c r="D284" s="266" t="s">
        <v>186</v>
      </c>
      <c r="E284" s="273">
        <v>16.100000000000001</v>
      </c>
      <c r="F284" s="266">
        <v>330</v>
      </c>
      <c r="G284" s="266">
        <v>99</v>
      </c>
      <c r="H284" s="274">
        <v>100</v>
      </c>
      <c r="I284" s="240" t="s">
        <v>1355</v>
      </c>
      <c r="J284" s="285">
        <v>6</v>
      </c>
    </row>
    <row r="285" spans="1:10" ht="32.25" thickBot="1">
      <c r="A285" s="287">
        <v>1.2</v>
      </c>
      <c r="B285" s="271" t="s">
        <v>2378</v>
      </c>
      <c r="C285" s="283">
        <v>35</v>
      </c>
      <c r="D285" s="266" t="s">
        <v>186</v>
      </c>
      <c r="E285" s="273">
        <v>14.144</v>
      </c>
      <c r="F285" s="266">
        <v>330</v>
      </c>
      <c r="G285" s="266">
        <v>330</v>
      </c>
      <c r="H285" s="274">
        <v>2000</v>
      </c>
      <c r="I285" s="240" t="s">
        <v>1355</v>
      </c>
      <c r="J285" s="285">
        <v>19</v>
      </c>
    </row>
    <row r="286" spans="1:10" ht="16.5" thickBot="1">
      <c r="A286" s="287">
        <v>1.2</v>
      </c>
      <c r="B286" s="271" t="s">
        <v>2379</v>
      </c>
      <c r="C286" s="283">
        <v>35</v>
      </c>
      <c r="D286" s="266" t="s">
        <v>2328</v>
      </c>
      <c r="E286" s="273">
        <v>4.6239999999999997</v>
      </c>
      <c r="F286" s="266">
        <v>265</v>
      </c>
      <c r="G286" s="266">
        <v>920</v>
      </c>
      <c r="H286" s="274">
        <v>2000</v>
      </c>
      <c r="I286" s="240" t="s">
        <v>1355</v>
      </c>
      <c r="J286" s="285">
        <v>16</v>
      </c>
    </row>
    <row r="287" spans="1:10" ht="16.5" thickBot="1">
      <c r="A287" s="287">
        <v>10</v>
      </c>
      <c r="B287" s="271" t="s">
        <v>2380</v>
      </c>
      <c r="C287" s="283">
        <v>35</v>
      </c>
      <c r="D287" s="266" t="s">
        <v>185</v>
      </c>
      <c r="E287" s="273">
        <v>7.6</v>
      </c>
      <c r="F287" s="266">
        <v>265</v>
      </c>
      <c r="G287" s="266">
        <v>134</v>
      </c>
      <c r="H287" s="274">
        <v>150</v>
      </c>
      <c r="I287" s="240" t="s">
        <v>1355</v>
      </c>
      <c r="J287" s="285">
        <v>8</v>
      </c>
    </row>
    <row r="288" spans="1:10" ht="32.25" thickBot="1">
      <c r="A288" s="276">
        <v>11</v>
      </c>
      <c r="B288" s="277" t="s">
        <v>2381</v>
      </c>
      <c r="C288" s="278">
        <v>35</v>
      </c>
      <c r="D288" s="279" t="s">
        <v>185</v>
      </c>
      <c r="E288" s="286">
        <v>14.6</v>
      </c>
      <c r="F288" s="279">
        <v>265</v>
      </c>
      <c r="G288" s="266">
        <v>134</v>
      </c>
      <c r="H288" s="281">
        <v>150</v>
      </c>
      <c r="I288" s="240" t="s">
        <v>1355</v>
      </c>
      <c r="J288" s="282">
        <v>8</v>
      </c>
    </row>
    <row r="289" spans="1:10" ht="16.5" thickBot="1">
      <c r="A289" s="287">
        <v>14</v>
      </c>
      <c r="B289" s="271" t="s">
        <v>2382</v>
      </c>
      <c r="C289" s="283">
        <v>35</v>
      </c>
      <c r="D289" s="266" t="s">
        <v>186</v>
      </c>
      <c r="E289" s="273">
        <v>6.4</v>
      </c>
      <c r="F289" s="266">
        <v>330</v>
      </c>
      <c r="G289" s="266">
        <v>190</v>
      </c>
      <c r="H289" s="274">
        <v>300</v>
      </c>
      <c r="I289" s="240" t="s">
        <v>1355</v>
      </c>
      <c r="J289" s="285">
        <v>11</v>
      </c>
    </row>
    <row r="290" spans="1:10" ht="16.5" thickBot="1">
      <c r="A290" s="276">
        <v>19</v>
      </c>
      <c r="B290" s="277" t="s">
        <v>2383</v>
      </c>
      <c r="C290" s="278">
        <v>35</v>
      </c>
      <c r="D290" s="279" t="s">
        <v>186</v>
      </c>
      <c r="E290" s="286">
        <v>38.200000000000003</v>
      </c>
      <c r="F290" s="279">
        <v>330</v>
      </c>
      <c r="G290" s="266">
        <v>154</v>
      </c>
      <c r="H290" s="281">
        <v>300</v>
      </c>
      <c r="I290" s="240" t="s">
        <v>1355</v>
      </c>
      <c r="J290" s="282">
        <v>9</v>
      </c>
    </row>
    <row r="291" spans="1:10" ht="32.25" thickBot="1">
      <c r="A291" s="287">
        <v>20</v>
      </c>
      <c r="B291" s="271" t="s">
        <v>2384</v>
      </c>
      <c r="C291" s="283">
        <v>35</v>
      </c>
      <c r="D291" s="266" t="s">
        <v>186</v>
      </c>
      <c r="E291" s="273">
        <v>10.199999999999999</v>
      </c>
      <c r="F291" s="266">
        <v>330</v>
      </c>
      <c r="G291" s="266">
        <v>100</v>
      </c>
      <c r="H291" s="274">
        <v>300</v>
      </c>
      <c r="I291" s="240" t="s">
        <v>1355</v>
      </c>
      <c r="J291" s="285">
        <v>6</v>
      </c>
    </row>
    <row r="292" spans="1:10" ht="32.25" thickBot="1">
      <c r="A292" s="276">
        <v>24</v>
      </c>
      <c r="B292" s="277" t="s">
        <v>2385</v>
      </c>
      <c r="C292" s="278">
        <v>35</v>
      </c>
      <c r="D292" s="279" t="s">
        <v>1369</v>
      </c>
      <c r="E292" s="286">
        <v>21.8</v>
      </c>
      <c r="F292" s="279">
        <v>210</v>
      </c>
      <c r="G292" s="266">
        <v>71</v>
      </c>
      <c r="H292" s="281">
        <v>100</v>
      </c>
      <c r="I292" s="240" t="s">
        <v>1355</v>
      </c>
      <c r="J292" s="282">
        <v>4</v>
      </c>
    </row>
    <row r="293" spans="1:10" ht="32.25" thickBot="1">
      <c r="A293" s="287">
        <v>25</v>
      </c>
      <c r="B293" s="271" t="s">
        <v>2386</v>
      </c>
      <c r="C293" s="283">
        <v>35</v>
      </c>
      <c r="D293" s="266" t="s">
        <v>1369</v>
      </c>
      <c r="E293" s="273">
        <v>22.2</v>
      </c>
      <c r="F293" s="266">
        <v>210</v>
      </c>
      <c r="G293" s="288">
        <v>85</v>
      </c>
      <c r="H293" s="274">
        <v>100</v>
      </c>
      <c r="I293" s="240" t="s">
        <v>1355</v>
      </c>
      <c r="J293" s="285">
        <v>5</v>
      </c>
    </row>
    <row r="294" spans="1:10" ht="32.25" thickBot="1">
      <c r="A294" s="276">
        <v>26</v>
      </c>
      <c r="B294" s="277" t="s">
        <v>2387</v>
      </c>
      <c r="C294" s="278">
        <v>35</v>
      </c>
      <c r="D294" s="279" t="s">
        <v>1369</v>
      </c>
      <c r="E294" s="286">
        <v>25.5</v>
      </c>
      <c r="F294" s="279">
        <v>210</v>
      </c>
      <c r="G294" s="289">
        <v>85</v>
      </c>
      <c r="H294" s="281">
        <v>100</v>
      </c>
      <c r="I294" s="240" t="s">
        <v>1355</v>
      </c>
      <c r="J294" s="282">
        <v>5</v>
      </c>
    </row>
    <row r="295" spans="1:10" ht="16.5" thickBot="1">
      <c r="A295" s="287">
        <v>27</v>
      </c>
      <c r="B295" s="271" t="s">
        <v>2388</v>
      </c>
      <c r="C295" s="283">
        <v>35</v>
      </c>
      <c r="D295" s="266" t="s">
        <v>1369</v>
      </c>
      <c r="E295" s="273">
        <v>12.3</v>
      </c>
      <c r="F295" s="266">
        <v>210</v>
      </c>
      <c r="G295" s="288">
        <v>85</v>
      </c>
      <c r="H295" s="274">
        <v>100</v>
      </c>
      <c r="I295" s="240" t="s">
        <v>1355</v>
      </c>
      <c r="J295" s="285">
        <v>5</v>
      </c>
    </row>
    <row r="296" spans="1:10" ht="32.25" thickBot="1">
      <c r="A296" s="287">
        <v>28</v>
      </c>
      <c r="B296" s="271" t="s">
        <v>2389</v>
      </c>
      <c r="C296" s="283">
        <v>35</v>
      </c>
      <c r="D296" s="266" t="s">
        <v>185</v>
      </c>
      <c r="E296" s="273">
        <v>40.9</v>
      </c>
      <c r="F296" s="266">
        <v>265</v>
      </c>
      <c r="G296" s="288">
        <v>71</v>
      </c>
      <c r="H296" s="274">
        <v>100</v>
      </c>
      <c r="I296" s="240" t="s">
        <v>1355</v>
      </c>
      <c r="J296" s="285">
        <v>4</v>
      </c>
    </row>
    <row r="297" spans="1:10" ht="16.5" thickBot="1">
      <c r="A297" s="276" t="s">
        <v>2390</v>
      </c>
      <c r="B297" s="277" t="s">
        <v>2391</v>
      </c>
      <c r="C297" s="278">
        <v>35</v>
      </c>
      <c r="D297" s="279" t="s">
        <v>1354</v>
      </c>
      <c r="E297" s="286">
        <v>3.41</v>
      </c>
      <c r="F297" s="279">
        <v>175</v>
      </c>
      <c r="G297" s="289">
        <v>71</v>
      </c>
      <c r="H297" s="281">
        <v>100</v>
      </c>
      <c r="I297" s="240" t="s">
        <v>1355</v>
      </c>
      <c r="J297" s="282">
        <v>4</v>
      </c>
    </row>
    <row r="298" spans="1:10" ht="16.5" thickBot="1">
      <c r="A298" s="287">
        <v>29</v>
      </c>
      <c r="B298" s="271" t="s">
        <v>2392</v>
      </c>
      <c r="C298" s="283">
        <v>35</v>
      </c>
      <c r="D298" s="266" t="s">
        <v>185</v>
      </c>
      <c r="E298" s="273">
        <v>6</v>
      </c>
      <c r="F298" s="266">
        <v>265</v>
      </c>
      <c r="G298" s="288">
        <v>170</v>
      </c>
      <c r="H298" s="274">
        <v>150</v>
      </c>
      <c r="I298" s="240" t="s">
        <v>1355</v>
      </c>
      <c r="J298" s="285">
        <v>9</v>
      </c>
    </row>
    <row r="299" spans="1:10" ht="32.25" thickBot="1">
      <c r="A299" s="287">
        <v>30</v>
      </c>
      <c r="B299" s="271" t="s">
        <v>2393</v>
      </c>
      <c r="C299" s="283">
        <v>35</v>
      </c>
      <c r="D299" s="266" t="s">
        <v>185</v>
      </c>
      <c r="E299" s="273">
        <v>28.95</v>
      </c>
      <c r="F299" s="266">
        <v>265</v>
      </c>
      <c r="G299" s="308">
        <v>170</v>
      </c>
      <c r="H299" s="274">
        <v>150</v>
      </c>
      <c r="I299" s="240" t="s">
        <v>1355</v>
      </c>
      <c r="J299" s="285">
        <v>9</v>
      </c>
    </row>
    <row r="300" spans="1:10" ht="32.25" thickBot="1">
      <c r="A300" s="287">
        <v>30</v>
      </c>
      <c r="B300" s="271" t="s">
        <v>2394</v>
      </c>
      <c r="C300" s="283">
        <v>35</v>
      </c>
      <c r="D300" s="266" t="s">
        <v>185</v>
      </c>
      <c r="E300" s="273">
        <v>5.2</v>
      </c>
      <c r="F300" s="266">
        <v>265</v>
      </c>
      <c r="G300" s="288">
        <v>170</v>
      </c>
      <c r="H300" s="274">
        <v>150</v>
      </c>
      <c r="I300" s="240" t="s">
        <v>1355</v>
      </c>
      <c r="J300" s="285">
        <v>9</v>
      </c>
    </row>
    <row r="301" spans="1:10" ht="16.5" thickBot="1">
      <c r="A301" s="276">
        <v>31</v>
      </c>
      <c r="B301" s="277" t="s">
        <v>2395</v>
      </c>
      <c r="C301" s="278">
        <v>35</v>
      </c>
      <c r="D301" s="279" t="s">
        <v>185</v>
      </c>
      <c r="E301" s="286">
        <v>13.6</v>
      </c>
      <c r="F301" s="279">
        <v>265</v>
      </c>
      <c r="G301" s="289">
        <v>134</v>
      </c>
      <c r="H301" s="281">
        <v>150</v>
      </c>
      <c r="I301" s="240" t="s">
        <v>1355</v>
      </c>
      <c r="J301" s="282">
        <v>8</v>
      </c>
    </row>
    <row r="302" spans="1:10" ht="32.25" thickBot="1">
      <c r="A302" s="309" t="s">
        <v>2396</v>
      </c>
      <c r="B302" s="271" t="s">
        <v>2397</v>
      </c>
      <c r="C302" s="310">
        <v>35</v>
      </c>
      <c r="D302" s="266" t="s">
        <v>185</v>
      </c>
      <c r="E302" s="273">
        <v>17.45</v>
      </c>
      <c r="F302" s="266">
        <v>265</v>
      </c>
      <c r="G302" s="288">
        <v>134</v>
      </c>
      <c r="H302" s="274">
        <v>150</v>
      </c>
      <c r="I302" s="240" t="s">
        <v>1355</v>
      </c>
      <c r="J302" s="285">
        <v>8</v>
      </c>
    </row>
    <row r="303" spans="1:10" ht="32.25" thickBot="1">
      <c r="A303" s="292">
        <v>32</v>
      </c>
      <c r="B303" s="293" t="s">
        <v>2398</v>
      </c>
      <c r="C303" s="294">
        <v>35</v>
      </c>
      <c r="D303" s="295" t="s">
        <v>1369</v>
      </c>
      <c r="E303" s="296">
        <v>23.6</v>
      </c>
      <c r="F303" s="295">
        <v>210</v>
      </c>
      <c r="G303" s="311">
        <v>57</v>
      </c>
      <c r="H303" s="297">
        <v>150</v>
      </c>
      <c r="I303" s="240" t="s">
        <v>1355</v>
      </c>
      <c r="J303" s="298">
        <v>3</v>
      </c>
    </row>
    <row r="304" spans="1:10" ht="32.25" thickBot="1">
      <c r="A304" s="299">
        <v>33</v>
      </c>
      <c r="B304" s="300" t="s">
        <v>2399</v>
      </c>
      <c r="C304" s="301">
        <v>35</v>
      </c>
      <c r="D304" s="302" t="s">
        <v>185</v>
      </c>
      <c r="E304" s="303">
        <v>4.7</v>
      </c>
      <c r="F304" s="302">
        <v>265</v>
      </c>
      <c r="G304" s="312">
        <v>57</v>
      </c>
      <c r="H304" s="305">
        <v>150</v>
      </c>
      <c r="I304" s="240" t="s">
        <v>1355</v>
      </c>
      <c r="J304" s="306">
        <v>3</v>
      </c>
    </row>
    <row r="305" spans="1:10" ht="32.25" thickBot="1">
      <c r="A305" s="287" t="s">
        <v>2400</v>
      </c>
      <c r="B305" s="271" t="s">
        <v>2401</v>
      </c>
      <c r="C305" s="283">
        <v>35</v>
      </c>
      <c r="D305" s="266" t="s">
        <v>185</v>
      </c>
      <c r="E305" s="273">
        <v>12.7</v>
      </c>
      <c r="F305" s="266">
        <v>265</v>
      </c>
      <c r="G305" s="288">
        <v>106</v>
      </c>
      <c r="H305" s="274">
        <v>150</v>
      </c>
      <c r="I305" s="240" t="s">
        <v>1355</v>
      </c>
      <c r="J305" s="285">
        <v>7</v>
      </c>
    </row>
    <row r="306" spans="1:10" ht="16.5" thickBot="1">
      <c r="A306" s="287">
        <v>34</v>
      </c>
      <c r="B306" s="271" t="s">
        <v>2402</v>
      </c>
      <c r="C306" s="283">
        <v>35</v>
      </c>
      <c r="D306" s="266" t="s">
        <v>185</v>
      </c>
      <c r="E306" s="273">
        <v>13.7</v>
      </c>
      <c r="F306" s="266">
        <v>265</v>
      </c>
      <c r="G306" s="288">
        <v>106</v>
      </c>
      <c r="H306" s="274">
        <v>150</v>
      </c>
      <c r="I306" s="240" t="s">
        <v>1355</v>
      </c>
      <c r="J306" s="285">
        <v>7</v>
      </c>
    </row>
    <row r="307" spans="1:10" ht="16.5" thickBot="1">
      <c r="A307" s="287">
        <v>35</v>
      </c>
      <c r="B307" s="271" t="s">
        <v>2403</v>
      </c>
      <c r="C307" s="283">
        <v>35</v>
      </c>
      <c r="D307" s="266" t="s">
        <v>185</v>
      </c>
      <c r="E307" s="273">
        <v>17</v>
      </c>
      <c r="F307" s="266">
        <v>265</v>
      </c>
      <c r="G307" s="288">
        <v>127</v>
      </c>
      <c r="H307" s="274">
        <v>150</v>
      </c>
      <c r="I307" s="240" t="s">
        <v>1355</v>
      </c>
      <c r="J307" s="285">
        <v>8</v>
      </c>
    </row>
    <row r="308" spans="1:10" ht="16.5" thickBot="1">
      <c r="A308" s="287">
        <v>36</v>
      </c>
      <c r="B308" s="271" t="s">
        <v>2404</v>
      </c>
      <c r="C308" s="283">
        <v>35</v>
      </c>
      <c r="D308" s="266" t="s">
        <v>185</v>
      </c>
      <c r="E308" s="273">
        <v>23.6</v>
      </c>
      <c r="F308" s="266">
        <v>265</v>
      </c>
      <c r="G308" s="288">
        <v>141</v>
      </c>
      <c r="H308" s="274">
        <v>100</v>
      </c>
      <c r="I308" s="240" t="s">
        <v>1355</v>
      </c>
      <c r="J308" s="285">
        <v>6</v>
      </c>
    </row>
    <row r="309" spans="1:10" ht="32.25" thickBot="1">
      <c r="A309" s="276">
        <v>38</v>
      </c>
      <c r="B309" s="277" t="s">
        <v>2405</v>
      </c>
      <c r="C309" s="278">
        <v>35</v>
      </c>
      <c r="D309" s="279" t="s">
        <v>186</v>
      </c>
      <c r="E309" s="286">
        <v>72.632000000000005</v>
      </c>
      <c r="F309" s="279">
        <v>330</v>
      </c>
      <c r="G309" s="289">
        <v>85</v>
      </c>
      <c r="H309" s="281">
        <v>100</v>
      </c>
      <c r="I309" s="240" t="s">
        <v>1355</v>
      </c>
      <c r="J309" s="282">
        <v>5</v>
      </c>
    </row>
    <row r="310" spans="1:10" ht="16.5" thickBot="1">
      <c r="A310" s="287" t="s">
        <v>2406</v>
      </c>
      <c r="B310" s="271" t="s">
        <v>2407</v>
      </c>
      <c r="C310" s="310">
        <v>35</v>
      </c>
      <c r="D310" s="266" t="s">
        <v>1120</v>
      </c>
      <c r="E310" s="273">
        <v>60.7</v>
      </c>
      <c r="F310" s="266">
        <v>380</v>
      </c>
      <c r="G310" s="288">
        <v>116</v>
      </c>
      <c r="H310" s="274">
        <v>150</v>
      </c>
      <c r="I310" s="240" t="s">
        <v>1355</v>
      </c>
      <c r="J310" s="285">
        <v>7</v>
      </c>
    </row>
    <row r="311" spans="1:10" ht="32.25" thickBot="1">
      <c r="A311" s="276">
        <v>43</v>
      </c>
      <c r="B311" s="277" t="s">
        <v>2408</v>
      </c>
      <c r="C311" s="313">
        <v>35</v>
      </c>
      <c r="D311" s="279" t="s">
        <v>1120</v>
      </c>
      <c r="E311" s="286">
        <v>2.2000000000000002</v>
      </c>
      <c r="F311" s="279">
        <v>380</v>
      </c>
      <c r="G311" s="289">
        <v>141</v>
      </c>
      <c r="H311" s="274">
        <v>150</v>
      </c>
      <c r="I311" s="240" t="s">
        <v>1355</v>
      </c>
      <c r="J311" s="282">
        <v>8</v>
      </c>
    </row>
    <row r="312" spans="1:10" ht="32.25" thickBot="1">
      <c r="A312" s="287" t="s">
        <v>2409</v>
      </c>
      <c r="B312" s="271" t="s">
        <v>2410</v>
      </c>
      <c r="C312" s="310">
        <v>35</v>
      </c>
      <c r="D312" s="266" t="s">
        <v>1120</v>
      </c>
      <c r="E312" s="273">
        <v>4.34</v>
      </c>
      <c r="F312" s="266">
        <v>380</v>
      </c>
      <c r="G312" s="288">
        <v>212</v>
      </c>
      <c r="H312" s="281">
        <v>150</v>
      </c>
      <c r="I312" s="240" t="s">
        <v>1355</v>
      </c>
      <c r="J312" s="285">
        <v>9</v>
      </c>
    </row>
    <row r="313" spans="1:10" ht="16.5" thickBot="1">
      <c r="A313" s="276" t="s">
        <v>2411</v>
      </c>
      <c r="B313" s="277" t="s">
        <v>2412</v>
      </c>
      <c r="C313" s="313">
        <v>35</v>
      </c>
      <c r="D313" s="279" t="s">
        <v>185</v>
      </c>
      <c r="E313" s="286">
        <v>11.8</v>
      </c>
      <c r="F313" s="279">
        <v>265</v>
      </c>
      <c r="G313" s="289">
        <v>85</v>
      </c>
      <c r="H313" s="274">
        <v>100</v>
      </c>
      <c r="I313" s="240" t="s">
        <v>1355</v>
      </c>
      <c r="J313" s="282">
        <v>5</v>
      </c>
    </row>
    <row r="314" spans="1:10" ht="16.5" thickBot="1">
      <c r="A314" s="287">
        <v>60</v>
      </c>
      <c r="B314" s="271" t="s">
        <v>2413</v>
      </c>
      <c r="C314" s="283">
        <v>35</v>
      </c>
      <c r="D314" s="266" t="s">
        <v>185</v>
      </c>
      <c r="E314" s="273">
        <v>24</v>
      </c>
      <c r="F314" s="266">
        <v>265</v>
      </c>
      <c r="G314" s="288">
        <v>113</v>
      </c>
      <c r="H314" s="274">
        <v>100</v>
      </c>
      <c r="I314" s="240" t="s">
        <v>1355</v>
      </c>
      <c r="J314" s="285">
        <v>6</v>
      </c>
    </row>
    <row r="315" spans="1:10" ht="16.5" thickBot="1">
      <c r="A315" s="276">
        <v>61</v>
      </c>
      <c r="B315" s="277" t="s">
        <v>2414</v>
      </c>
      <c r="C315" s="313">
        <v>35</v>
      </c>
      <c r="D315" s="279" t="s">
        <v>185</v>
      </c>
      <c r="E315" s="286">
        <v>48.1</v>
      </c>
      <c r="F315" s="279">
        <v>265</v>
      </c>
      <c r="G315" s="289">
        <v>85</v>
      </c>
      <c r="H315" s="281">
        <v>100</v>
      </c>
      <c r="I315" s="240" t="s">
        <v>1355</v>
      </c>
      <c r="J315" s="282">
        <v>5</v>
      </c>
    </row>
    <row r="316" spans="1:10" ht="32.25" thickBot="1">
      <c r="A316" s="287">
        <v>61</v>
      </c>
      <c r="B316" s="271" t="s">
        <v>2415</v>
      </c>
      <c r="C316" s="283">
        <v>35</v>
      </c>
      <c r="D316" s="266" t="s">
        <v>1354</v>
      </c>
      <c r="E316" s="273">
        <v>3.7</v>
      </c>
      <c r="F316" s="266">
        <v>175</v>
      </c>
      <c r="G316" s="288">
        <v>85</v>
      </c>
      <c r="H316" s="274">
        <v>100</v>
      </c>
      <c r="I316" s="240" t="s">
        <v>1355</v>
      </c>
      <c r="J316" s="285">
        <v>10</v>
      </c>
    </row>
    <row r="317" spans="1:10" ht="16.5" thickBot="1">
      <c r="A317" s="276">
        <v>62</v>
      </c>
      <c r="B317" s="277" t="s">
        <v>2416</v>
      </c>
      <c r="C317" s="278">
        <v>35</v>
      </c>
      <c r="D317" s="279" t="s">
        <v>186</v>
      </c>
      <c r="E317" s="286">
        <v>9.1370000000000005</v>
      </c>
      <c r="F317" s="279">
        <v>330</v>
      </c>
      <c r="G317" s="289">
        <v>141</v>
      </c>
      <c r="H317" s="281">
        <v>100</v>
      </c>
      <c r="I317" s="240" t="s">
        <v>1355</v>
      </c>
      <c r="J317" s="282">
        <v>6</v>
      </c>
    </row>
    <row r="318" spans="1:10" ht="32.25" thickBot="1">
      <c r="A318" s="287" t="s">
        <v>2417</v>
      </c>
      <c r="B318" s="271" t="s">
        <v>2418</v>
      </c>
      <c r="C318" s="283">
        <v>35</v>
      </c>
      <c r="D318" s="266" t="s">
        <v>186</v>
      </c>
      <c r="E318" s="273">
        <v>27.670999999999999</v>
      </c>
      <c r="F318" s="266">
        <v>330</v>
      </c>
      <c r="G318" s="288">
        <v>141</v>
      </c>
      <c r="H318" s="274">
        <v>100</v>
      </c>
      <c r="I318" s="240" t="s">
        <v>1355</v>
      </c>
      <c r="J318" s="285">
        <v>6</v>
      </c>
    </row>
    <row r="319" spans="1:10" ht="16.5" thickBot="1">
      <c r="A319" s="276" t="s">
        <v>2419</v>
      </c>
      <c r="B319" s="277" t="s">
        <v>2420</v>
      </c>
      <c r="C319" s="278">
        <v>35</v>
      </c>
      <c r="D319" s="279" t="s">
        <v>186</v>
      </c>
      <c r="E319" s="286">
        <v>27.76</v>
      </c>
      <c r="F319" s="279">
        <v>330</v>
      </c>
      <c r="G319" s="289">
        <v>141</v>
      </c>
      <c r="H319" s="281">
        <v>100</v>
      </c>
      <c r="I319" s="240" t="s">
        <v>1355</v>
      </c>
      <c r="J319" s="282">
        <v>6</v>
      </c>
    </row>
    <row r="320" spans="1:10" ht="16.5" thickBot="1">
      <c r="A320" s="287">
        <v>63</v>
      </c>
      <c r="B320" s="271" t="s">
        <v>2421</v>
      </c>
      <c r="C320" s="283">
        <v>35</v>
      </c>
      <c r="D320" s="266" t="s">
        <v>1120</v>
      </c>
      <c r="E320" s="273">
        <v>41.66</v>
      </c>
      <c r="F320" s="266">
        <v>380</v>
      </c>
      <c r="G320" s="288">
        <v>85</v>
      </c>
      <c r="H320" s="274">
        <v>100</v>
      </c>
      <c r="I320" s="240" t="s">
        <v>1355</v>
      </c>
      <c r="J320" s="285">
        <v>5</v>
      </c>
    </row>
    <row r="321" spans="1:10" ht="16.5" thickBot="1">
      <c r="A321" s="276" t="s">
        <v>2422</v>
      </c>
      <c r="B321" s="277" t="s">
        <v>2423</v>
      </c>
      <c r="C321" s="278">
        <v>35</v>
      </c>
      <c r="D321" s="279" t="s">
        <v>1120</v>
      </c>
      <c r="E321" s="286">
        <v>14.829000000000001</v>
      </c>
      <c r="F321" s="279">
        <v>380</v>
      </c>
      <c r="G321" s="289">
        <v>85</v>
      </c>
      <c r="H321" s="281">
        <v>100</v>
      </c>
      <c r="I321" s="240" t="s">
        <v>1355</v>
      </c>
      <c r="J321" s="282">
        <v>5</v>
      </c>
    </row>
    <row r="322" spans="1:10" ht="16.5" thickBot="1">
      <c r="A322" s="287" t="s">
        <v>2424</v>
      </c>
      <c r="B322" s="271" t="s">
        <v>2425</v>
      </c>
      <c r="C322" s="283">
        <v>35</v>
      </c>
      <c r="D322" s="266" t="s">
        <v>1120</v>
      </c>
      <c r="E322" s="273">
        <v>16.914999999999999</v>
      </c>
      <c r="F322" s="266">
        <v>380</v>
      </c>
      <c r="G322" s="288">
        <v>85</v>
      </c>
      <c r="H322" s="274">
        <v>100</v>
      </c>
      <c r="I322" s="240" t="s">
        <v>1355</v>
      </c>
      <c r="J322" s="285">
        <v>5</v>
      </c>
    </row>
    <row r="323" spans="1:10" ht="16.5" thickBot="1">
      <c r="A323" s="276">
        <v>64</v>
      </c>
      <c r="B323" s="277" t="s">
        <v>2426</v>
      </c>
      <c r="C323" s="278">
        <v>35</v>
      </c>
      <c r="D323" s="279" t="s">
        <v>185</v>
      </c>
      <c r="E323" s="286">
        <v>21.904</v>
      </c>
      <c r="F323" s="279">
        <v>265</v>
      </c>
      <c r="G323" s="289">
        <v>85</v>
      </c>
      <c r="H323" s="281">
        <v>100</v>
      </c>
      <c r="I323" s="240" t="s">
        <v>1355</v>
      </c>
      <c r="J323" s="357">
        <v>5</v>
      </c>
    </row>
    <row r="324" spans="1:10" ht="32.25" thickBot="1">
      <c r="A324" s="287">
        <v>65</v>
      </c>
      <c r="B324" s="271" t="s">
        <v>2427</v>
      </c>
      <c r="C324" s="283">
        <v>35</v>
      </c>
      <c r="D324" s="266" t="s">
        <v>1120</v>
      </c>
      <c r="E324" s="273">
        <v>18.654</v>
      </c>
      <c r="F324" s="266">
        <v>380</v>
      </c>
      <c r="G324" s="288">
        <v>99</v>
      </c>
      <c r="H324" s="274">
        <v>100</v>
      </c>
      <c r="I324" s="240" t="s">
        <v>1355</v>
      </c>
      <c r="J324" s="285">
        <v>6</v>
      </c>
    </row>
    <row r="325" spans="1:10" ht="16.5" thickBot="1">
      <c r="A325" s="276" t="s">
        <v>2428</v>
      </c>
      <c r="B325" s="277" t="s">
        <v>2429</v>
      </c>
      <c r="C325" s="278">
        <v>35</v>
      </c>
      <c r="D325" s="279" t="s">
        <v>185</v>
      </c>
      <c r="E325" s="286">
        <v>29.613</v>
      </c>
      <c r="F325" s="279">
        <v>265</v>
      </c>
      <c r="G325" s="289">
        <v>99</v>
      </c>
      <c r="H325" s="281">
        <v>100</v>
      </c>
      <c r="I325" s="240" t="s">
        <v>1355</v>
      </c>
      <c r="J325" s="282">
        <v>6</v>
      </c>
    </row>
    <row r="326" spans="1:10" ht="16.5" thickBot="1">
      <c r="A326" s="287">
        <v>66</v>
      </c>
      <c r="B326" s="271" t="s">
        <v>2430</v>
      </c>
      <c r="C326" s="283">
        <v>35</v>
      </c>
      <c r="D326" s="266" t="s">
        <v>1120</v>
      </c>
      <c r="E326" s="273">
        <v>38.155000000000001</v>
      </c>
      <c r="F326" s="266">
        <v>380</v>
      </c>
      <c r="G326" s="288">
        <v>71</v>
      </c>
      <c r="H326" s="274">
        <v>75</v>
      </c>
      <c r="I326" s="240" t="s">
        <v>1355</v>
      </c>
      <c r="J326" s="285">
        <v>4</v>
      </c>
    </row>
    <row r="327" spans="1:10" ht="16.5" thickBot="1">
      <c r="A327" s="276" t="s">
        <v>2431</v>
      </c>
      <c r="B327" s="277" t="s">
        <v>2432</v>
      </c>
      <c r="C327" s="278">
        <v>35</v>
      </c>
      <c r="D327" s="279" t="s">
        <v>186</v>
      </c>
      <c r="E327" s="286">
        <v>50.011000000000003</v>
      </c>
      <c r="F327" s="279">
        <v>330</v>
      </c>
      <c r="G327" s="289">
        <v>71</v>
      </c>
      <c r="H327" s="281">
        <v>75</v>
      </c>
      <c r="I327" s="240" t="s">
        <v>1355</v>
      </c>
      <c r="J327" s="282">
        <v>4</v>
      </c>
    </row>
    <row r="328" spans="1:10" ht="16.5" thickBot="1">
      <c r="A328" s="287">
        <v>67</v>
      </c>
      <c r="B328" s="271" t="s">
        <v>2433</v>
      </c>
      <c r="C328" s="283">
        <v>35</v>
      </c>
      <c r="D328" s="266" t="s">
        <v>185</v>
      </c>
      <c r="E328" s="273">
        <v>27.631</v>
      </c>
      <c r="F328" s="266">
        <v>265</v>
      </c>
      <c r="G328" s="288">
        <v>106</v>
      </c>
      <c r="H328" s="274">
        <v>150</v>
      </c>
      <c r="I328" s="240" t="s">
        <v>1355</v>
      </c>
      <c r="J328" s="285">
        <v>6</v>
      </c>
    </row>
    <row r="329" spans="1:10" ht="16.5" thickBot="1">
      <c r="A329" s="276" t="s">
        <v>2434</v>
      </c>
      <c r="B329" s="277" t="s">
        <v>2435</v>
      </c>
      <c r="C329" s="278">
        <v>35</v>
      </c>
      <c r="D329" s="279" t="s">
        <v>185</v>
      </c>
      <c r="E329" s="286">
        <v>29.797999999999998</v>
      </c>
      <c r="F329" s="279">
        <v>265</v>
      </c>
      <c r="G329" s="289">
        <v>71</v>
      </c>
      <c r="H329" s="281">
        <v>75</v>
      </c>
      <c r="I329" s="240" t="s">
        <v>1355</v>
      </c>
      <c r="J329" s="282">
        <v>4</v>
      </c>
    </row>
    <row r="330" spans="1:10" ht="16.5" thickBot="1">
      <c r="A330" s="287">
        <v>68</v>
      </c>
      <c r="B330" s="271" t="s">
        <v>2436</v>
      </c>
      <c r="C330" s="283">
        <v>35</v>
      </c>
      <c r="D330" s="266" t="s">
        <v>185</v>
      </c>
      <c r="E330" s="273">
        <v>15.429</v>
      </c>
      <c r="F330" s="266">
        <v>265</v>
      </c>
      <c r="G330" s="288">
        <v>99</v>
      </c>
      <c r="H330" s="274">
        <v>200</v>
      </c>
      <c r="I330" s="240" t="s">
        <v>1355</v>
      </c>
      <c r="J330" s="285">
        <v>6</v>
      </c>
    </row>
    <row r="331" spans="1:10" ht="16.5" thickBot="1">
      <c r="A331" s="276">
        <v>69</v>
      </c>
      <c r="B331" s="277" t="s">
        <v>2437</v>
      </c>
      <c r="C331" s="278">
        <v>35</v>
      </c>
      <c r="D331" s="279" t="s">
        <v>185</v>
      </c>
      <c r="E331" s="286">
        <v>16.853999999999999</v>
      </c>
      <c r="F331" s="279">
        <v>265</v>
      </c>
      <c r="G331" s="289">
        <v>99</v>
      </c>
      <c r="H331" s="281">
        <v>200</v>
      </c>
      <c r="I331" s="240" t="s">
        <v>1355</v>
      </c>
      <c r="J331" s="282">
        <v>6</v>
      </c>
    </row>
    <row r="332" spans="1:10" ht="16.5" thickBot="1">
      <c r="A332" s="287">
        <v>71</v>
      </c>
      <c r="B332" s="271" t="s">
        <v>2438</v>
      </c>
      <c r="C332" s="283">
        <v>35</v>
      </c>
      <c r="D332" s="266" t="s">
        <v>185</v>
      </c>
      <c r="E332" s="273">
        <v>21.2</v>
      </c>
      <c r="F332" s="266">
        <v>330</v>
      </c>
      <c r="G332" s="288">
        <v>97</v>
      </c>
      <c r="H332" s="274">
        <v>200</v>
      </c>
      <c r="I332" s="240" t="s">
        <v>1355</v>
      </c>
      <c r="J332" s="285">
        <v>6</v>
      </c>
    </row>
    <row r="333" spans="1:10" ht="32.25" thickBot="1">
      <c r="A333" s="276">
        <v>72</v>
      </c>
      <c r="B333" s="277" t="s">
        <v>2439</v>
      </c>
      <c r="C333" s="278">
        <v>35</v>
      </c>
      <c r="D333" s="279" t="s">
        <v>185</v>
      </c>
      <c r="E333" s="286">
        <v>9.8629999999999995</v>
      </c>
      <c r="F333" s="279">
        <v>265</v>
      </c>
      <c r="G333" s="289">
        <v>106</v>
      </c>
      <c r="H333" s="281">
        <v>75</v>
      </c>
      <c r="I333" s="240" t="s">
        <v>1355</v>
      </c>
      <c r="J333" s="282">
        <v>4</v>
      </c>
    </row>
    <row r="334" spans="1:10" ht="32.25" thickBot="1">
      <c r="A334" s="287">
        <v>74</v>
      </c>
      <c r="B334" s="271" t="s">
        <v>2440</v>
      </c>
      <c r="C334" s="283">
        <v>35</v>
      </c>
      <c r="D334" s="266" t="s">
        <v>185</v>
      </c>
      <c r="E334" s="273">
        <v>3.8</v>
      </c>
      <c r="F334" s="266">
        <v>265</v>
      </c>
      <c r="G334" s="288">
        <v>113</v>
      </c>
      <c r="H334" s="274">
        <v>200</v>
      </c>
      <c r="I334" s="240" t="s">
        <v>1355</v>
      </c>
      <c r="J334" s="285">
        <v>6</v>
      </c>
    </row>
    <row r="335" spans="1:10" ht="16.5" thickBot="1">
      <c r="A335" s="287">
        <v>75</v>
      </c>
      <c r="B335" s="271" t="s">
        <v>2441</v>
      </c>
      <c r="C335" s="283">
        <v>35</v>
      </c>
      <c r="D335" s="266" t="s">
        <v>1369</v>
      </c>
      <c r="E335" s="273">
        <v>26.21</v>
      </c>
      <c r="F335" s="266">
        <v>210</v>
      </c>
      <c r="G335" s="288">
        <v>85</v>
      </c>
      <c r="H335" s="274">
        <v>100</v>
      </c>
      <c r="I335" s="240" t="s">
        <v>1355</v>
      </c>
      <c r="J335" s="285">
        <v>5</v>
      </c>
    </row>
    <row r="336" spans="1:10" ht="16.5" thickBot="1">
      <c r="A336" s="339">
        <v>80</v>
      </c>
      <c r="B336" s="277" t="s">
        <v>2442</v>
      </c>
      <c r="C336" s="313">
        <v>35</v>
      </c>
      <c r="D336" s="279" t="s">
        <v>1369</v>
      </c>
      <c r="E336" s="286">
        <v>38.5</v>
      </c>
      <c r="F336" s="279">
        <v>210</v>
      </c>
      <c r="G336" s="340">
        <v>85</v>
      </c>
      <c r="H336" s="341">
        <v>100</v>
      </c>
      <c r="I336" s="240" t="s">
        <v>1355</v>
      </c>
      <c r="J336" s="282">
        <v>5</v>
      </c>
    </row>
    <row r="337" spans="1:10" ht="16.5" thickBot="1">
      <c r="A337" s="342">
        <v>81</v>
      </c>
      <c r="B337" s="271" t="s">
        <v>2443</v>
      </c>
      <c r="C337" s="314">
        <v>35</v>
      </c>
      <c r="D337" s="266" t="s">
        <v>1369</v>
      </c>
      <c r="E337" s="273">
        <v>25.8</v>
      </c>
      <c r="F337" s="266">
        <v>210</v>
      </c>
      <c r="G337" s="343">
        <v>85</v>
      </c>
      <c r="H337" s="344">
        <v>100</v>
      </c>
      <c r="I337" s="240" t="s">
        <v>1355</v>
      </c>
      <c r="J337" s="285">
        <v>5</v>
      </c>
    </row>
    <row r="338" spans="1:10" ht="16.5" thickBot="1">
      <c r="A338" s="339">
        <v>82</v>
      </c>
      <c r="B338" s="277" t="s">
        <v>2444</v>
      </c>
      <c r="C338" s="313">
        <v>35</v>
      </c>
      <c r="D338" s="279" t="s">
        <v>1369</v>
      </c>
      <c r="E338" s="286">
        <v>28.4</v>
      </c>
      <c r="F338" s="279">
        <v>210</v>
      </c>
      <c r="G338" s="340">
        <v>95</v>
      </c>
      <c r="H338" s="341">
        <v>75</v>
      </c>
      <c r="I338" s="240" t="s">
        <v>1355</v>
      </c>
      <c r="J338" s="282">
        <v>4</v>
      </c>
    </row>
    <row r="339" spans="1:10" ht="16.5" thickBot="1">
      <c r="A339" s="342">
        <v>83</v>
      </c>
      <c r="B339" s="271" t="s">
        <v>2445</v>
      </c>
      <c r="C339" s="314">
        <v>35</v>
      </c>
      <c r="D339" s="266" t="s">
        <v>1369</v>
      </c>
      <c r="E339" s="273">
        <v>37.5</v>
      </c>
      <c r="F339" s="266">
        <v>210</v>
      </c>
      <c r="G339" s="343">
        <v>71</v>
      </c>
      <c r="H339" s="344">
        <v>100</v>
      </c>
      <c r="I339" s="240" t="s">
        <v>1355</v>
      </c>
      <c r="J339" s="285">
        <v>4</v>
      </c>
    </row>
    <row r="340" spans="1:10" ht="16.5" thickBot="1">
      <c r="A340" s="339">
        <v>84</v>
      </c>
      <c r="B340" s="277" t="s">
        <v>2446</v>
      </c>
      <c r="C340" s="313">
        <v>35</v>
      </c>
      <c r="D340" s="279" t="s">
        <v>1369</v>
      </c>
      <c r="E340" s="286">
        <v>24</v>
      </c>
      <c r="F340" s="279">
        <v>210</v>
      </c>
      <c r="G340" s="340">
        <v>106</v>
      </c>
      <c r="H340" s="341">
        <v>100</v>
      </c>
      <c r="I340" s="240" t="s">
        <v>1355</v>
      </c>
      <c r="J340" s="282">
        <v>6</v>
      </c>
    </row>
    <row r="341" spans="1:10" ht="16.5" thickBot="1">
      <c r="A341" s="342">
        <v>85</v>
      </c>
      <c r="B341" s="271" t="s">
        <v>2447</v>
      </c>
      <c r="C341" s="314">
        <v>35</v>
      </c>
      <c r="D341" s="266" t="s">
        <v>1369</v>
      </c>
      <c r="E341" s="273">
        <v>51.8</v>
      </c>
      <c r="F341" s="266">
        <v>210</v>
      </c>
      <c r="G341" s="343">
        <v>92</v>
      </c>
      <c r="H341" s="344">
        <v>75</v>
      </c>
      <c r="I341" s="240" t="s">
        <v>1355</v>
      </c>
      <c r="J341" s="285">
        <v>4</v>
      </c>
    </row>
    <row r="342" spans="1:10" ht="16.5" thickBot="1">
      <c r="A342" s="339">
        <v>86</v>
      </c>
      <c r="B342" s="277" t="s">
        <v>2448</v>
      </c>
      <c r="C342" s="313">
        <v>35</v>
      </c>
      <c r="D342" s="279" t="s">
        <v>1369</v>
      </c>
      <c r="E342" s="286">
        <v>47.4</v>
      </c>
      <c r="F342" s="279">
        <v>210</v>
      </c>
      <c r="G342" s="340">
        <v>106</v>
      </c>
      <c r="H342" s="341">
        <v>150</v>
      </c>
      <c r="I342" s="240" t="s">
        <v>1355</v>
      </c>
      <c r="J342" s="282">
        <v>6</v>
      </c>
    </row>
    <row r="343" spans="1:10" ht="16.5" thickBot="1">
      <c r="A343" s="342">
        <v>87</v>
      </c>
      <c r="B343" s="271" t="s">
        <v>2449</v>
      </c>
      <c r="C343" s="314">
        <v>35</v>
      </c>
      <c r="D343" s="266" t="s">
        <v>1369</v>
      </c>
      <c r="E343" s="273">
        <v>23.3</v>
      </c>
      <c r="F343" s="266">
        <v>210</v>
      </c>
      <c r="G343" s="343">
        <v>92</v>
      </c>
      <c r="H343" s="344">
        <v>75</v>
      </c>
      <c r="I343" s="240" t="s">
        <v>1355</v>
      </c>
      <c r="J343" s="285">
        <v>4</v>
      </c>
    </row>
    <row r="344" spans="1:10" ht="32.25" thickBot="1">
      <c r="A344" s="339">
        <v>92</v>
      </c>
      <c r="B344" s="277" t="s">
        <v>2450</v>
      </c>
      <c r="C344" s="278">
        <v>35</v>
      </c>
      <c r="D344" s="279" t="s">
        <v>1120</v>
      </c>
      <c r="E344" s="286">
        <v>35</v>
      </c>
      <c r="F344" s="279">
        <v>380</v>
      </c>
      <c r="G344" s="340">
        <v>172</v>
      </c>
      <c r="H344" s="341">
        <v>300</v>
      </c>
      <c r="I344" s="240" t="s">
        <v>1355</v>
      </c>
      <c r="J344" s="282">
        <v>10</v>
      </c>
    </row>
    <row r="345" spans="1:10" ht="16.5" thickBot="1">
      <c r="A345" s="342">
        <v>93</v>
      </c>
      <c r="B345" s="271" t="s">
        <v>2451</v>
      </c>
      <c r="C345" s="283">
        <v>35</v>
      </c>
      <c r="D345" s="266" t="s">
        <v>185</v>
      </c>
      <c r="E345" s="273">
        <v>8.31</v>
      </c>
      <c r="F345" s="266">
        <v>265</v>
      </c>
      <c r="G345" s="266">
        <v>112</v>
      </c>
      <c r="H345" s="344">
        <v>200</v>
      </c>
      <c r="I345" s="240" t="s">
        <v>1355</v>
      </c>
      <c r="J345" s="285">
        <v>7</v>
      </c>
    </row>
    <row r="346" spans="1:10" ht="16.5" thickBot="1">
      <c r="A346" s="339">
        <v>95</v>
      </c>
      <c r="B346" s="277" t="s">
        <v>2452</v>
      </c>
      <c r="C346" s="313">
        <v>35</v>
      </c>
      <c r="D346" s="279" t="s">
        <v>186</v>
      </c>
      <c r="E346" s="286">
        <v>13</v>
      </c>
      <c r="F346" s="279">
        <v>330</v>
      </c>
      <c r="G346" s="266">
        <v>85</v>
      </c>
      <c r="H346" s="341">
        <v>100</v>
      </c>
      <c r="I346" s="240" t="s">
        <v>1355</v>
      </c>
      <c r="J346" s="282">
        <v>5</v>
      </c>
    </row>
    <row r="347" spans="1:10" ht="16.5" thickBot="1">
      <c r="A347" s="342">
        <v>96</v>
      </c>
      <c r="B347" s="271" t="s">
        <v>2452</v>
      </c>
      <c r="C347" s="314">
        <v>35</v>
      </c>
      <c r="D347" s="266" t="s">
        <v>186</v>
      </c>
      <c r="E347" s="273">
        <v>12.6</v>
      </c>
      <c r="F347" s="266">
        <v>330</v>
      </c>
      <c r="G347" s="266">
        <v>85</v>
      </c>
      <c r="H347" s="344">
        <v>15</v>
      </c>
      <c r="I347" s="240" t="s">
        <v>1355</v>
      </c>
      <c r="J347" s="285">
        <v>5</v>
      </c>
    </row>
    <row r="348" spans="1:10" ht="32.25" thickBot="1">
      <c r="A348" s="287">
        <v>96</v>
      </c>
      <c r="B348" s="315" t="s">
        <v>2453</v>
      </c>
      <c r="C348" s="314" t="s">
        <v>2454</v>
      </c>
      <c r="D348" s="266" t="s">
        <v>2455</v>
      </c>
      <c r="E348" s="273">
        <v>10.199999999999999</v>
      </c>
      <c r="F348" s="266" t="s">
        <v>2471</v>
      </c>
      <c r="G348" s="266">
        <v>30</v>
      </c>
      <c r="H348" s="274">
        <v>50</v>
      </c>
      <c r="I348" s="240" t="s">
        <v>1355</v>
      </c>
      <c r="J348" s="285">
        <v>0.6</v>
      </c>
    </row>
    <row r="349" spans="1:10" ht="32.25" thickBot="1">
      <c r="A349" s="276" t="s">
        <v>2456</v>
      </c>
      <c r="B349" s="316" t="s">
        <v>2457</v>
      </c>
      <c r="C349" s="313" t="s">
        <v>2458</v>
      </c>
      <c r="D349" s="279" t="s">
        <v>186</v>
      </c>
      <c r="E349" s="286">
        <v>2.04</v>
      </c>
      <c r="F349" s="279">
        <v>330</v>
      </c>
      <c r="G349" s="266">
        <v>241</v>
      </c>
      <c r="H349" s="281">
        <v>150</v>
      </c>
      <c r="I349" s="240" t="s">
        <v>1355</v>
      </c>
      <c r="J349" s="282">
        <v>3</v>
      </c>
    </row>
    <row r="350" spans="1:10" ht="32.25" thickBot="1">
      <c r="A350" s="287">
        <v>178</v>
      </c>
      <c r="B350" s="315" t="s">
        <v>2459</v>
      </c>
      <c r="C350" s="314" t="s">
        <v>2458</v>
      </c>
      <c r="D350" s="266" t="s">
        <v>186</v>
      </c>
      <c r="E350" s="273">
        <v>18.3</v>
      </c>
      <c r="F350" s="266">
        <v>330</v>
      </c>
      <c r="G350" s="266">
        <v>45</v>
      </c>
      <c r="H350" s="274">
        <v>75</v>
      </c>
      <c r="I350" s="240" t="s">
        <v>1355</v>
      </c>
      <c r="J350" s="285">
        <v>0.7</v>
      </c>
    </row>
    <row r="351" spans="1:10" ht="32.25" thickBot="1">
      <c r="A351" s="276">
        <v>174</v>
      </c>
      <c r="B351" s="316" t="s">
        <v>2460</v>
      </c>
      <c r="C351" s="313" t="s">
        <v>2458</v>
      </c>
      <c r="D351" s="279" t="s">
        <v>1120</v>
      </c>
      <c r="E351" s="286">
        <v>30.1</v>
      </c>
      <c r="F351" s="279">
        <v>380</v>
      </c>
      <c r="G351" s="266">
        <v>71</v>
      </c>
      <c r="H351" s="281">
        <v>50</v>
      </c>
      <c r="I351" s="240" t="s">
        <v>1355</v>
      </c>
      <c r="J351" s="282">
        <v>1</v>
      </c>
    </row>
    <row r="352" spans="1:10" ht="32.25" thickBot="1">
      <c r="A352" s="287">
        <v>90</v>
      </c>
      <c r="B352" s="315" t="s">
        <v>2461</v>
      </c>
      <c r="C352" s="314" t="s">
        <v>2454</v>
      </c>
      <c r="D352" s="266" t="s">
        <v>2462</v>
      </c>
      <c r="E352" s="273">
        <v>11.01</v>
      </c>
      <c r="F352" s="266">
        <v>265</v>
      </c>
      <c r="G352" s="266">
        <v>43</v>
      </c>
      <c r="H352" s="274">
        <v>50</v>
      </c>
      <c r="I352" s="240" t="s">
        <v>1355</v>
      </c>
      <c r="J352" s="285">
        <v>1</v>
      </c>
    </row>
    <row r="353" spans="1:11" ht="32.25" thickBot="1">
      <c r="A353" s="276">
        <v>65</v>
      </c>
      <c r="B353" s="316" t="s">
        <v>2463</v>
      </c>
      <c r="C353" s="313" t="s">
        <v>2454</v>
      </c>
      <c r="D353" s="279" t="s">
        <v>1814</v>
      </c>
      <c r="E353" s="286">
        <v>22.384</v>
      </c>
      <c r="F353" s="279" t="s">
        <v>2253</v>
      </c>
      <c r="G353" s="266">
        <v>85</v>
      </c>
      <c r="H353" s="281">
        <v>100</v>
      </c>
      <c r="I353" s="240" t="s">
        <v>1355</v>
      </c>
      <c r="J353" s="282">
        <v>2</v>
      </c>
    </row>
    <row r="354" spans="1:11" ht="32.25" thickBot="1">
      <c r="A354" s="287">
        <v>83.84</v>
      </c>
      <c r="B354" s="315" t="s">
        <v>2464</v>
      </c>
      <c r="C354" s="314" t="s">
        <v>2454</v>
      </c>
      <c r="D354" s="266" t="s">
        <v>185</v>
      </c>
      <c r="E354" s="273">
        <v>11.6</v>
      </c>
      <c r="F354" s="266">
        <v>265</v>
      </c>
      <c r="G354" s="266">
        <v>60</v>
      </c>
      <c r="H354" s="274">
        <v>100</v>
      </c>
      <c r="I354" s="240" t="s">
        <v>1355</v>
      </c>
      <c r="J354" s="285">
        <v>2</v>
      </c>
    </row>
    <row r="355" spans="1:11" ht="32.25" thickBot="1">
      <c r="A355" s="276">
        <v>85</v>
      </c>
      <c r="B355" s="316" t="s">
        <v>2465</v>
      </c>
      <c r="C355" s="313" t="s">
        <v>2454</v>
      </c>
      <c r="D355" s="279" t="s">
        <v>185</v>
      </c>
      <c r="E355" s="286">
        <v>9.3000000000000007</v>
      </c>
      <c r="F355" s="279">
        <v>265</v>
      </c>
      <c r="G355" s="266">
        <v>106</v>
      </c>
      <c r="H355" s="281">
        <v>150</v>
      </c>
      <c r="I355" s="240" t="s">
        <v>1355</v>
      </c>
      <c r="J355" s="282">
        <v>2</v>
      </c>
    </row>
    <row r="356" spans="1:11" ht="32.25" thickBot="1">
      <c r="A356" s="287">
        <v>93</v>
      </c>
      <c r="B356" s="315" t="s">
        <v>2475</v>
      </c>
      <c r="C356" s="314" t="s">
        <v>2454</v>
      </c>
      <c r="D356" s="266" t="s">
        <v>185</v>
      </c>
      <c r="E356" s="273">
        <v>23.164999999999999</v>
      </c>
      <c r="F356" s="266">
        <v>265</v>
      </c>
      <c r="G356" s="266">
        <v>113</v>
      </c>
      <c r="H356" s="274">
        <v>100</v>
      </c>
      <c r="I356" s="240" t="s">
        <v>1355</v>
      </c>
      <c r="J356" s="285">
        <v>2</v>
      </c>
    </row>
    <row r="357" spans="1:11" ht="32.25" thickBot="1">
      <c r="A357" s="287">
        <v>64</v>
      </c>
      <c r="B357" s="271" t="s">
        <v>2474</v>
      </c>
      <c r="C357" s="314" t="s">
        <v>2454</v>
      </c>
      <c r="D357" s="266" t="s">
        <v>2469</v>
      </c>
      <c r="E357" s="273">
        <v>21.762</v>
      </c>
      <c r="F357" s="266" t="s">
        <v>2470</v>
      </c>
      <c r="G357" s="266">
        <v>177</v>
      </c>
      <c r="H357" s="274">
        <v>200</v>
      </c>
      <c r="I357" s="240" t="s">
        <v>1355</v>
      </c>
      <c r="J357" s="274">
        <v>3</v>
      </c>
    </row>
    <row r="358" spans="1:11" ht="15.75">
      <c r="K358" s="354"/>
    </row>
  </sheetData>
  <mergeCells count="490">
    <mergeCell ref="J225:J226"/>
    <mergeCell ref="D227:D228"/>
    <mergeCell ref="E227:E228"/>
    <mergeCell ref="F227:F228"/>
    <mergeCell ref="G227:G228"/>
    <mergeCell ref="H227:H228"/>
    <mergeCell ref="I227:I228"/>
    <mergeCell ref="J227:J228"/>
    <mergeCell ref="D225:D226"/>
    <mergeCell ref="E225:E226"/>
    <mergeCell ref="F225:F226"/>
    <mergeCell ref="I225:I226"/>
    <mergeCell ref="J223:J224"/>
    <mergeCell ref="D221:D222"/>
    <mergeCell ref="E221:E222"/>
    <mergeCell ref="F221:F222"/>
    <mergeCell ref="G221:G222"/>
    <mergeCell ref="H221:H222"/>
    <mergeCell ref="I221:I222"/>
    <mergeCell ref="D223:D224"/>
    <mergeCell ref="E223:E224"/>
    <mergeCell ref="F223:F224"/>
    <mergeCell ref="G223:G224"/>
    <mergeCell ref="H223:H224"/>
    <mergeCell ref="D219:D220"/>
    <mergeCell ref="E219:E220"/>
    <mergeCell ref="F219:F220"/>
    <mergeCell ref="I219:I220"/>
    <mergeCell ref="D216:D218"/>
    <mergeCell ref="E216:E218"/>
    <mergeCell ref="F216:F218"/>
    <mergeCell ref="I216:I218"/>
    <mergeCell ref="A219:A220"/>
    <mergeCell ref="A208:A209"/>
    <mergeCell ref="D208:D209"/>
    <mergeCell ref="E208:E209"/>
    <mergeCell ref="F208:F209"/>
    <mergeCell ref="G206:G207"/>
    <mergeCell ref="A213:A215"/>
    <mergeCell ref="D213:D215"/>
    <mergeCell ref="E213:E215"/>
    <mergeCell ref="F213:F215"/>
    <mergeCell ref="I191:I193"/>
    <mergeCell ref="J191:J193"/>
    <mergeCell ref="A194:A195"/>
    <mergeCell ref="D194:D195"/>
    <mergeCell ref="E194:E195"/>
    <mergeCell ref="F194:F195"/>
    <mergeCell ref="I194:I195"/>
    <mergeCell ref="A196:A199"/>
    <mergeCell ref="D196:D199"/>
    <mergeCell ref="E196:E199"/>
    <mergeCell ref="A185:A187"/>
    <mergeCell ref="D185:D187"/>
    <mergeCell ref="E185:E187"/>
    <mergeCell ref="F185:F187"/>
    <mergeCell ref="A188:A190"/>
    <mergeCell ref="D188:D190"/>
    <mergeCell ref="E188:E190"/>
    <mergeCell ref="F188:F190"/>
    <mergeCell ref="A191:A193"/>
    <mergeCell ref="D191:D193"/>
    <mergeCell ref="E191:E193"/>
    <mergeCell ref="F191:F193"/>
    <mergeCell ref="J162:J163"/>
    <mergeCell ref="A165:A166"/>
    <mergeCell ref="D165:D166"/>
    <mergeCell ref="E165:E166"/>
    <mergeCell ref="F165:F166"/>
    <mergeCell ref="I165:I166"/>
    <mergeCell ref="A172:A174"/>
    <mergeCell ref="D172:D174"/>
    <mergeCell ref="E172:E174"/>
    <mergeCell ref="F172:F174"/>
    <mergeCell ref="A167:A169"/>
    <mergeCell ref="D167:D169"/>
    <mergeCell ref="E167:E169"/>
    <mergeCell ref="F167:F169"/>
    <mergeCell ref="I172:I174"/>
    <mergeCell ref="J172:J174"/>
    <mergeCell ref="I156:I157"/>
    <mergeCell ref="A159:A161"/>
    <mergeCell ref="D159:D161"/>
    <mergeCell ref="E159:E161"/>
    <mergeCell ref="F159:F161"/>
    <mergeCell ref="A162:A163"/>
    <mergeCell ref="D162:D163"/>
    <mergeCell ref="E162:E163"/>
    <mergeCell ref="F162:F163"/>
    <mergeCell ref="I162:I163"/>
    <mergeCell ref="F151:F152"/>
    <mergeCell ref="A153:A154"/>
    <mergeCell ref="D153:D154"/>
    <mergeCell ref="E153:E154"/>
    <mergeCell ref="F153:F154"/>
    <mergeCell ref="A156:A157"/>
    <mergeCell ref="D156:D157"/>
    <mergeCell ref="E156:E157"/>
    <mergeCell ref="F156:F157"/>
    <mergeCell ref="A135:A137"/>
    <mergeCell ref="D135:D137"/>
    <mergeCell ref="E135:E137"/>
    <mergeCell ref="F135:F137"/>
    <mergeCell ref="A143:A144"/>
    <mergeCell ref="D143:D144"/>
    <mergeCell ref="E143:E144"/>
    <mergeCell ref="F143:F144"/>
    <mergeCell ref="A145:A146"/>
    <mergeCell ref="D145:D146"/>
    <mergeCell ref="E145:E146"/>
    <mergeCell ref="F145:F146"/>
    <mergeCell ref="A139:A140"/>
    <mergeCell ref="D139:D140"/>
    <mergeCell ref="E139:E140"/>
    <mergeCell ref="F139:F140"/>
    <mergeCell ref="A141:A142"/>
    <mergeCell ref="D141:D142"/>
    <mergeCell ref="E141:E142"/>
    <mergeCell ref="F141:F142"/>
    <mergeCell ref="I107:I108"/>
    <mergeCell ref="J107:J108"/>
    <mergeCell ref="E114:E116"/>
    <mergeCell ref="F114:F116"/>
    <mergeCell ref="D126:D128"/>
    <mergeCell ref="E126:E128"/>
    <mergeCell ref="F126:F128"/>
    <mergeCell ref="A117:A119"/>
    <mergeCell ref="D117:D119"/>
    <mergeCell ref="E117:E119"/>
    <mergeCell ref="F117:F119"/>
    <mergeCell ref="A120:A122"/>
    <mergeCell ref="D120:D122"/>
    <mergeCell ref="E120:E122"/>
    <mergeCell ref="F120:F122"/>
    <mergeCell ref="A109:A111"/>
    <mergeCell ref="D109:D111"/>
    <mergeCell ref="E109:E111"/>
    <mergeCell ref="F109:F111"/>
    <mergeCell ref="A123:A125"/>
    <mergeCell ref="D123:D125"/>
    <mergeCell ref="E123:E125"/>
    <mergeCell ref="F123:F125"/>
    <mergeCell ref="A126:A128"/>
    <mergeCell ref="A102:A104"/>
    <mergeCell ref="D102:D104"/>
    <mergeCell ref="E102:E104"/>
    <mergeCell ref="F102:F104"/>
    <mergeCell ref="A105:A106"/>
    <mergeCell ref="D105:D106"/>
    <mergeCell ref="E105:E106"/>
    <mergeCell ref="F105:F106"/>
    <mergeCell ref="A107:A108"/>
    <mergeCell ref="D107:D108"/>
    <mergeCell ref="E107:E108"/>
    <mergeCell ref="F107:F108"/>
    <mergeCell ref="J76:J77"/>
    <mergeCell ref="E78:E79"/>
    <mergeCell ref="F78:F79"/>
    <mergeCell ref="J78:J79"/>
    <mergeCell ref="A81:A83"/>
    <mergeCell ref="D81:D83"/>
    <mergeCell ref="E81:E83"/>
    <mergeCell ref="F81:F83"/>
    <mergeCell ref="A84:A86"/>
    <mergeCell ref="C84:C86"/>
    <mergeCell ref="D84:D86"/>
    <mergeCell ref="E84:E86"/>
    <mergeCell ref="F84:F86"/>
    <mergeCell ref="I76:I77"/>
    <mergeCell ref="I78:I79"/>
    <mergeCell ref="A74:A75"/>
    <mergeCell ref="D74:D75"/>
    <mergeCell ref="E74:E75"/>
    <mergeCell ref="F74:F75"/>
    <mergeCell ref="A76:A77"/>
    <mergeCell ref="D76:D77"/>
    <mergeCell ref="E76:E77"/>
    <mergeCell ref="F76:F77"/>
    <mergeCell ref="A78:A79"/>
    <mergeCell ref="D78:D79"/>
    <mergeCell ref="D66:D68"/>
    <mergeCell ref="E66:E68"/>
    <mergeCell ref="F66:F68"/>
    <mergeCell ref="J66:J68"/>
    <mergeCell ref="A69:A70"/>
    <mergeCell ref="D69:D70"/>
    <mergeCell ref="E69:E70"/>
    <mergeCell ref="F69:F70"/>
    <mergeCell ref="A71:A73"/>
    <mergeCell ref="D71:D73"/>
    <mergeCell ref="E71:E73"/>
    <mergeCell ref="F71:F73"/>
    <mergeCell ref="A57:A58"/>
    <mergeCell ref="D57:D58"/>
    <mergeCell ref="E57:E58"/>
    <mergeCell ref="F57:F58"/>
    <mergeCell ref="G57:G58"/>
    <mergeCell ref="H57:H58"/>
    <mergeCell ref="I57:I58"/>
    <mergeCell ref="A59:A60"/>
    <mergeCell ref="D59:D60"/>
    <mergeCell ref="E59:E60"/>
    <mergeCell ref="F59:F60"/>
    <mergeCell ref="G59:G60"/>
    <mergeCell ref="H59:H60"/>
    <mergeCell ref="I59:I60"/>
    <mergeCell ref="A54:A55"/>
    <mergeCell ref="D54:D55"/>
    <mergeCell ref="E54:E55"/>
    <mergeCell ref="F54:F55"/>
    <mergeCell ref="A52:A53"/>
    <mergeCell ref="D52:D53"/>
    <mergeCell ref="E52:E53"/>
    <mergeCell ref="A46:A47"/>
    <mergeCell ref="D46:D47"/>
    <mergeCell ref="E46:E47"/>
    <mergeCell ref="F46:F47"/>
    <mergeCell ref="A48:A49"/>
    <mergeCell ref="D48:D49"/>
    <mergeCell ref="E48:E49"/>
    <mergeCell ref="F48:F49"/>
    <mergeCell ref="A50:A51"/>
    <mergeCell ref="D50:D51"/>
    <mergeCell ref="E50:E51"/>
    <mergeCell ref="A44:A45"/>
    <mergeCell ref="C44:C45"/>
    <mergeCell ref="D44:D45"/>
    <mergeCell ref="E44:E45"/>
    <mergeCell ref="A5:A6"/>
    <mergeCell ref="D5:D6"/>
    <mergeCell ref="E5:E6"/>
    <mergeCell ref="F5:F6"/>
    <mergeCell ref="A7:A9"/>
    <mergeCell ref="F39:F40"/>
    <mergeCell ref="D7:D9"/>
    <mergeCell ref="E7:E9"/>
    <mergeCell ref="F7:F9"/>
    <mergeCell ref="A39:A40"/>
    <mergeCell ref="D39:D40"/>
    <mergeCell ref="E39:E40"/>
    <mergeCell ref="A33:A34"/>
    <mergeCell ref="C33:C34"/>
    <mergeCell ref="E33:E34"/>
    <mergeCell ref="F44:F45"/>
    <mergeCell ref="E18:E19"/>
    <mergeCell ref="F18:F19"/>
    <mergeCell ref="J15:J17"/>
    <mergeCell ref="A10:A12"/>
    <mergeCell ref="D10:D12"/>
    <mergeCell ref="E10:E12"/>
    <mergeCell ref="F10:F12"/>
    <mergeCell ref="A41:A43"/>
    <mergeCell ref="B41:B43"/>
    <mergeCell ref="D41:D43"/>
    <mergeCell ref="E41:E43"/>
    <mergeCell ref="F41:F43"/>
    <mergeCell ref="I10:I12"/>
    <mergeCell ref="J10:J12"/>
    <mergeCell ref="J18:J19"/>
    <mergeCell ref="A28:A29"/>
    <mergeCell ref="D28:D29"/>
    <mergeCell ref="E28:E29"/>
    <mergeCell ref="F28:F29"/>
    <mergeCell ref="A30:A32"/>
    <mergeCell ref="D30:D32"/>
    <mergeCell ref="E30:E32"/>
    <mergeCell ref="F30:F32"/>
    <mergeCell ref="J30:J32"/>
    <mergeCell ref="A18:A19"/>
    <mergeCell ref="D18:D19"/>
    <mergeCell ref="A2:A3"/>
    <mergeCell ref="E2:E3"/>
    <mergeCell ref="F2:H2"/>
    <mergeCell ref="I2:I3"/>
    <mergeCell ref="J2:J3"/>
    <mergeCell ref="B2:B3"/>
    <mergeCell ref="D2:D3"/>
    <mergeCell ref="J5:J6"/>
    <mergeCell ref="G7:G9"/>
    <mergeCell ref="H7:H9"/>
    <mergeCell ref="I7:I9"/>
    <mergeCell ref="J7:J9"/>
    <mergeCell ref="C2:C3"/>
    <mergeCell ref="I5:I6"/>
    <mergeCell ref="I18:I19"/>
    <mergeCell ref="A15:A17"/>
    <mergeCell ref="D15:D17"/>
    <mergeCell ref="E15:E17"/>
    <mergeCell ref="F15:F17"/>
    <mergeCell ref="I15:I17"/>
    <mergeCell ref="G33:G34"/>
    <mergeCell ref="H33:H34"/>
    <mergeCell ref="I33:I34"/>
    <mergeCell ref="J33:J34"/>
    <mergeCell ref="B39:B40"/>
    <mergeCell ref="C39:C40"/>
    <mergeCell ref="F61:F63"/>
    <mergeCell ref="G61:G63"/>
    <mergeCell ref="I61:I63"/>
    <mergeCell ref="F50:F51"/>
    <mergeCell ref="F52:F53"/>
    <mergeCell ref="G52:G53"/>
    <mergeCell ref="H52:H53"/>
    <mergeCell ref="I52:I53"/>
    <mergeCell ref="J52:J53"/>
    <mergeCell ref="A64:A65"/>
    <mergeCell ref="D64:D65"/>
    <mergeCell ref="E64:E65"/>
    <mergeCell ref="F64:F65"/>
    <mergeCell ref="G64:G65"/>
    <mergeCell ref="H64:H65"/>
    <mergeCell ref="I64:I65"/>
    <mergeCell ref="A61:A63"/>
    <mergeCell ref="D61:D63"/>
    <mergeCell ref="E61:E63"/>
    <mergeCell ref="G87:G88"/>
    <mergeCell ref="J87:J88"/>
    <mergeCell ref="A91:A92"/>
    <mergeCell ref="D91:D92"/>
    <mergeCell ref="E91:E92"/>
    <mergeCell ref="F91:F92"/>
    <mergeCell ref="J91:J92"/>
    <mergeCell ref="A93:A94"/>
    <mergeCell ref="D93:D94"/>
    <mergeCell ref="E93:E94"/>
    <mergeCell ref="F93:F94"/>
    <mergeCell ref="J93:J94"/>
    <mergeCell ref="A87:A88"/>
    <mergeCell ref="D87:D88"/>
    <mergeCell ref="E87:E88"/>
    <mergeCell ref="F87:F88"/>
    <mergeCell ref="A97:A98"/>
    <mergeCell ref="D97:D98"/>
    <mergeCell ref="E97:E98"/>
    <mergeCell ref="F97:F98"/>
    <mergeCell ref="A99:A101"/>
    <mergeCell ref="D99:D101"/>
    <mergeCell ref="E99:E101"/>
    <mergeCell ref="F99:F101"/>
    <mergeCell ref="A95:A96"/>
    <mergeCell ref="D95:D96"/>
    <mergeCell ref="E95:E96"/>
    <mergeCell ref="F95:F96"/>
    <mergeCell ref="I109:I111"/>
    <mergeCell ref="J109:J111"/>
    <mergeCell ref="A112:A113"/>
    <mergeCell ref="D112:D113"/>
    <mergeCell ref="E112:E113"/>
    <mergeCell ref="F112:F113"/>
    <mergeCell ref="I112:I113"/>
    <mergeCell ref="J112:J113"/>
    <mergeCell ref="G114:G116"/>
    <mergeCell ref="H114:H116"/>
    <mergeCell ref="I114:I116"/>
    <mergeCell ref="J114:J116"/>
    <mergeCell ref="A114:A116"/>
    <mergeCell ref="D114:D116"/>
    <mergeCell ref="I117:I119"/>
    <mergeCell ref="J117:J119"/>
    <mergeCell ref="A129:A131"/>
    <mergeCell ref="D129:D131"/>
    <mergeCell ref="E129:E131"/>
    <mergeCell ref="F129:F131"/>
    <mergeCell ref="I129:I131"/>
    <mergeCell ref="J129:J131"/>
    <mergeCell ref="A132:A134"/>
    <mergeCell ref="D132:D134"/>
    <mergeCell ref="E132:E134"/>
    <mergeCell ref="F132:F134"/>
    <mergeCell ref="I132:I134"/>
    <mergeCell ref="J132:J134"/>
    <mergeCell ref="E175:E177"/>
    <mergeCell ref="F175:F177"/>
    <mergeCell ref="I139:I140"/>
    <mergeCell ref="J139:J140"/>
    <mergeCell ref="I141:I142"/>
    <mergeCell ref="J141:J142"/>
    <mergeCell ref="I143:I144"/>
    <mergeCell ref="J145:J146"/>
    <mergeCell ref="A147:A148"/>
    <mergeCell ref="C147:C148"/>
    <mergeCell ref="D147:D148"/>
    <mergeCell ref="E147:E148"/>
    <mergeCell ref="F147:F148"/>
    <mergeCell ref="I147:I148"/>
    <mergeCell ref="J147:J148"/>
    <mergeCell ref="I145:I146"/>
    <mergeCell ref="A149:A150"/>
    <mergeCell ref="B149:B150"/>
    <mergeCell ref="D149:D150"/>
    <mergeCell ref="E149:E150"/>
    <mergeCell ref="F149:F150"/>
    <mergeCell ref="A151:A152"/>
    <mergeCell ref="D151:D152"/>
    <mergeCell ref="E151:E152"/>
    <mergeCell ref="I175:I177"/>
    <mergeCell ref="J175:J177"/>
    <mergeCell ref="F196:F199"/>
    <mergeCell ref="I196:I198"/>
    <mergeCell ref="A200:A201"/>
    <mergeCell ref="D200:D201"/>
    <mergeCell ref="E200:E201"/>
    <mergeCell ref="F200:F201"/>
    <mergeCell ref="A202:A203"/>
    <mergeCell ref="D202:D203"/>
    <mergeCell ref="E202:E203"/>
    <mergeCell ref="F202:F203"/>
    <mergeCell ref="I202:I203"/>
    <mergeCell ref="J202:J203"/>
    <mergeCell ref="A178:A180"/>
    <mergeCell ref="D178:D180"/>
    <mergeCell ref="E178:E180"/>
    <mergeCell ref="F178:F180"/>
    <mergeCell ref="A182:A184"/>
    <mergeCell ref="D182:D184"/>
    <mergeCell ref="E182:E184"/>
    <mergeCell ref="F182:F184"/>
    <mergeCell ref="A175:A177"/>
    <mergeCell ref="D175:D177"/>
    <mergeCell ref="A204:A205"/>
    <mergeCell ref="D204:D205"/>
    <mergeCell ref="E204:E205"/>
    <mergeCell ref="F204:F205"/>
    <mergeCell ref="G204:G205"/>
    <mergeCell ref="H204:H205"/>
    <mergeCell ref="I204:I205"/>
    <mergeCell ref="J204:J205"/>
    <mergeCell ref="A216:A218"/>
    <mergeCell ref="H206:H207"/>
    <mergeCell ref="I206:I207"/>
    <mergeCell ref="J206:J207"/>
    <mergeCell ref="G208:G209"/>
    <mergeCell ref="H208:H209"/>
    <mergeCell ref="I208:I209"/>
    <mergeCell ref="J208:J209"/>
    <mergeCell ref="A210:A212"/>
    <mergeCell ref="D210:D212"/>
    <mergeCell ref="E210:E212"/>
    <mergeCell ref="F210:F212"/>
    <mergeCell ref="A206:A207"/>
    <mergeCell ref="D206:D207"/>
    <mergeCell ref="E206:E207"/>
    <mergeCell ref="F206:F207"/>
    <mergeCell ref="A221:A222"/>
    <mergeCell ref="A223:A224"/>
    <mergeCell ref="A225:A226"/>
    <mergeCell ref="A227:A228"/>
    <mergeCell ref="A229:A231"/>
    <mergeCell ref="D229:D231"/>
    <mergeCell ref="E229:E231"/>
    <mergeCell ref="F229:F231"/>
    <mergeCell ref="I229:I231"/>
    <mergeCell ref="I223:I224"/>
    <mergeCell ref="J229:J231"/>
    <mergeCell ref="D232:D234"/>
    <mergeCell ref="E232:E234"/>
    <mergeCell ref="F232:F234"/>
    <mergeCell ref="G232:G234"/>
    <mergeCell ref="H232:H234"/>
    <mergeCell ref="I232:I234"/>
    <mergeCell ref="J232:J234"/>
    <mergeCell ref="D236:D237"/>
    <mergeCell ref="E236:E237"/>
    <mergeCell ref="F236:F237"/>
    <mergeCell ref="G236:G237"/>
    <mergeCell ref="H236:H237"/>
    <mergeCell ref="I236:I237"/>
    <mergeCell ref="J236:J237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D239:D240"/>
    <mergeCell ref="E239:E240"/>
    <mergeCell ref="F239:F240"/>
    <mergeCell ref="G239:G240"/>
    <mergeCell ref="H239:H240"/>
    <mergeCell ref="I239:I240"/>
    <mergeCell ref="J239:J240"/>
    <mergeCell ref="D242:D243"/>
    <mergeCell ref="E242:E243"/>
    <mergeCell ref="F242:F243"/>
    <mergeCell ref="G242:G243"/>
    <mergeCell ref="H242:H243"/>
    <mergeCell ref="I242:I243"/>
    <mergeCell ref="J242:J2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Итоговая</vt:lpstr>
      <vt:lpstr>Интерактивная карта </vt:lpstr>
      <vt:lpstr>информация ТП 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пропускная способность ЛЭП 35кВ</vt:lpstr>
      <vt:lpstr>пропускная способность лэп 10кВ</vt:lpstr>
      <vt:lpstr>'Интерактивная карта '!Область_печати</vt:lpstr>
      <vt:lpstr>'информация ТП 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YaroshukVA</cp:lastModifiedBy>
  <cp:lastPrinted>2021-05-27T05:45:24Z</cp:lastPrinted>
  <dcterms:created xsi:type="dcterms:W3CDTF">2008-10-03T08:18:33Z</dcterms:created>
  <dcterms:modified xsi:type="dcterms:W3CDTF">2021-08-24T08:10:49Z</dcterms:modified>
</cp:coreProperties>
</file>