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emeshkinaNV\Desktop\Отчет ТС-2021\"/>
    </mc:Choice>
  </mc:AlternateContent>
  <xr:revisionPtr revIDLastSave="0" documentId="8_{BFCC050A-1610-498A-80E1-D19BF51C97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021" sheetId="1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3" i="11" l="1"/>
  <c r="G78" i="11"/>
  <c r="G22" i="11" l="1"/>
  <c r="G68" i="11" l="1"/>
  <c r="F89" i="11" l="1"/>
  <c r="G89" i="11"/>
  <c r="J89" i="11" l="1"/>
  <c r="K89" i="11" s="1"/>
  <c r="D89" i="11"/>
  <c r="J88" i="11"/>
  <c r="K88" i="11" s="1"/>
  <c r="I88" i="11"/>
  <c r="H88" i="11"/>
  <c r="J87" i="11"/>
  <c r="K87" i="11" s="1"/>
  <c r="I87" i="11"/>
  <c r="H87" i="11"/>
  <c r="G86" i="11"/>
  <c r="F86" i="11"/>
  <c r="D86" i="11"/>
  <c r="I83" i="11"/>
  <c r="H82" i="11"/>
  <c r="H81" i="11"/>
  <c r="J80" i="11"/>
  <c r="K80" i="11" s="1"/>
  <c r="F78" i="11"/>
  <c r="F63" i="11" s="1"/>
  <c r="F61" i="11" s="1"/>
  <c r="D78" i="11"/>
  <c r="J77" i="11"/>
  <c r="K77" i="11" s="1"/>
  <c r="I76" i="11"/>
  <c r="H75" i="11"/>
  <c r="I74" i="11"/>
  <c r="J73" i="11"/>
  <c r="K73" i="11" s="1"/>
  <c r="G72" i="11"/>
  <c r="I72" i="11" s="1"/>
  <c r="H71" i="11"/>
  <c r="I70" i="11"/>
  <c r="J69" i="11"/>
  <c r="K69" i="11" s="1"/>
  <c r="H68" i="11"/>
  <c r="H67" i="11"/>
  <c r="I66" i="11"/>
  <c r="J65" i="11"/>
  <c r="K65" i="11" s="1"/>
  <c r="D63" i="11"/>
  <c r="D61" i="11" s="1"/>
  <c r="I60" i="11"/>
  <c r="G59" i="11"/>
  <c r="J59" i="11" s="1"/>
  <c r="K59" i="11" s="1"/>
  <c r="G58" i="11"/>
  <c r="J58" i="11" s="1"/>
  <c r="K58" i="11" s="1"/>
  <c r="G57" i="11"/>
  <c r="J57" i="11" s="1"/>
  <c r="K57" i="11" s="1"/>
  <c r="D57" i="11"/>
  <c r="K56" i="11"/>
  <c r="J56" i="11"/>
  <c r="I56" i="11"/>
  <c r="H56" i="11"/>
  <c r="G55" i="11"/>
  <c r="J55" i="11" s="1"/>
  <c r="F55" i="11"/>
  <c r="H53" i="11"/>
  <c r="H52" i="11"/>
  <c r="J51" i="11"/>
  <c r="K51" i="11" s="1"/>
  <c r="J50" i="11"/>
  <c r="K50" i="11" s="1"/>
  <c r="J49" i="11"/>
  <c r="K49" i="11" s="1"/>
  <c r="J48" i="11"/>
  <c r="K48" i="11" s="1"/>
  <c r="J47" i="11"/>
  <c r="K47" i="11" s="1"/>
  <c r="J46" i="11"/>
  <c r="K46" i="11" s="1"/>
  <c r="J45" i="11"/>
  <c r="K45" i="11" s="1"/>
  <c r="H44" i="11"/>
  <c r="J43" i="11"/>
  <c r="K43" i="11" s="1"/>
  <c r="J42" i="11"/>
  <c r="K42" i="11" s="1"/>
  <c r="J41" i="11"/>
  <c r="K41" i="11" s="1"/>
  <c r="J40" i="11"/>
  <c r="K40" i="11" s="1"/>
  <c r="F38" i="11"/>
  <c r="D38" i="11"/>
  <c r="I37" i="11"/>
  <c r="F36" i="11"/>
  <c r="F34" i="11" s="1"/>
  <c r="D34" i="11"/>
  <c r="J33" i="11"/>
  <c r="K33" i="11" s="1"/>
  <c r="F32" i="11"/>
  <c r="F31" i="11"/>
  <c r="I30" i="11"/>
  <c r="H30" i="11"/>
  <c r="F30" i="11"/>
  <c r="J29" i="11"/>
  <c r="K29" i="11" s="1"/>
  <c r="F27" i="11"/>
  <c r="D27" i="11"/>
  <c r="J26" i="11"/>
  <c r="K26" i="11" s="1"/>
  <c r="J25" i="11"/>
  <c r="K25" i="11" s="1"/>
  <c r="J24" i="11"/>
  <c r="K24" i="11" s="1"/>
  <c r="F22" i="11"/>
  <c r="D22" i="11"/>
  <c r="D20" i="11" l="1"/>
  <c r="D84" i="11" s="1"/>
  <c r="I57" i="11"/>
  <c r="I44" i="11"/>
  <c r="J44" i="11"/>
  <c r="K44" i="11" s="1"/>
  <c r="J70" i="11"/>
  <c r="K70" i="11" s="1"/>
  <c r="I52" i="11"/>
  <c r="I71" i="11"/>
  <c r="J74" i="11"/>
  <c r="K74" i="11" s="1"/>
  <c r="J52" i="11"/>
  <c r="K52" i="11" s="1"/>
  <c r="H70" i="11"/>
  <c r="H58" i="11"/>
  <c r="J76" i="11"/>
  <c r="K76" i="11" s="1"/>
  <c r="F20" i="11"/>
  <c r="F84" i="11" s="1"/>
  <c r="F85" i="11" s="1"/>
  <c r="J30" i="11"/>
  <c r="K30" i="11" s="1"/>
  <c r="J31" i="11"/>
  <c r="K31" i="11" s="1"/>
  <c r="J37" i="11"/>
  <c r="K37" i="11" s="1"/>
  <c r="I45" i="11"/>
  <c r="H57" i="11"/>
  <c r="J66" i="11"/>
  <c r="K66" i="11" s="1"/>
  <c r="J68" i="11"/>
  <c r="I81" i="11"/>
  <c r="J32" i="11"/>
  <c r="K32" i="11" s="1"/>
  <c r="J36" i="11"/>
  <c r="K36" i="11" s="1"/>
  <c r="H42" i="11"/>
  <c r="H50" i="11"/>
  <c r="J60" i="11"/>
  <c r="K60" i="11" s="1"/>
  <c r="H76" i="11"/>
  <c r="J81" i="11"/>
  <c r="K81" i="11" s="1"/>
  <c r="I89" i="11"/>
  <c r="J86" i="11"/>
  <c r="K86" i="11" s="1"/>
  <c r="H89" i="11"/>
  <c r="H25" i="11"/>
  <c r="H33" i="11"/>
  <c r="H40" i="11"/>
  <c r="H41" i="11"/>
  <c r="H48" i="11"/>
  <c r="H49" i="11"/>
  <c r="H83" i="11"/>
  <c r="H24" i="11"/>
  <c r="H32" i="11"/>
  <c r="H37" i="11"/>
  <c r="I40" i="11"/>
  <c r="I41" i="11"/>
  <c r="H46" i="11"/>
  <c r="I48" i="11"/>
  <c r="I49" i="11"/>
  <c r="H60" i="11"/>
  <c r="H66" i="11"/>
  <c r="I67" i="11"/>
  <c r="H72" i="11"/>
  <c r="H74" i="11"/>
  <c r="I75" i="11"/>
  <c r="J83" i="11"/>
  <c r="K83" i="11" s="1"/>
  <c r="I24" i="11"/>
  <c r="I32" i="11"/>
  <c r="G38" i="11"/>
  <c r="H45" i="11"/>
  <c r="I53" i="11"/>
  <c r="J72" i="11"/>
  <c r="I82" i="11"/>
  <c r="D85" i="11"/>
  <c r="I25" i="11"/>
  <c r="H26" i="11"/>
  <c r="H29" i="11"/>
  <c r="H31" i="11"/>
  <c r="I33" i="11"/>
  <c r="H36" i="11"/>
  <c r="I42" i="11"/>
  <c r="H43" i="11"/>
  <c r="I46" i="11"/>
  <c r="H47" i="11"/>
  <c r="I50" i="11"/>
  <c r="H51" i="11"/>
  <c r="J53" i="11"/>
  <c r="K53" i="11" s="1"/>
  <c r="H55" i="11"/>
  <c r="I58" i="11"/>
  <c r="H59" i="11"/>
  <c r="H65" i="11"/>
  <c r="J67" i="11"/>
  <c r="K67" i="11" s="1"/>
  <c r="H69" i="11"/>
  <c r="J71" i="11"/>
  <c r="K71" i="11" s="1"/>
  <c r="H73" i="11"/>
  <c r="J75" i="11"/>
  <c r="K75" i="11" s="1"/>
  <c r="H77" i="11"/>
  <c r="H80" i="11"/>
  <c r="J82" i="11"/>
  <c r="K82" i="11" s="1"/>
  <c r="H86" i="11"/>
  <c r="I26" i="11"/>
  <c r="I29" i="11"/>
  <c r="I31" i="11"/>
  <c r="G34" i="11"/>
  <c r="I36" i="11"/>
  <c r="I43" i="11"/>
  <c r="I47" i="11"/>
  <c r="I51" i="11"/>
  <c r="I55" i="11"/>
  <c r="I59" i="11"/>
  <c r="I65" i="11"/>
  <c r="I69" i="11"/>
  <c r="I73" i="11"/>
  <c r="I77" i="11"/>
  <c r="I80" i="11"/>
  <c r="I86" i="11"/>
  <c r="G27" i="11"/>
  <c r="G20" i="11" l="1"/>
  <c r="G84" i="11"/>
  <c r="G85" i="11" s="1"/>
  <c r="J38" i="11"/>
  <c r="K38" i="11" s="1"/>
  <c r="H38" i="11"/>
  <c r="I38" i="11"/>
  <c r="J27" i="11"/>
  <c r="K27" i="11" s="1"/>
  <c r="I27" i="11"/>
  <c r="H27" i="11"/>
  <c r="J78" i="11"/>
  <c r="K78" i="11" s="1"/>
  <c r="I78" i="11"/>
  <c r="H78" i="11"/>
  <c r="H34" i="11"/>
  <c r="I34" i="11"/>
  <c r="J34" i="11"/>
  <c r="K34" i="11" s="1"/>
  <c r="I22" i="11"/>
  <c r="H22" i="11"/>
  <c r="J22" i="11"/>
  <c r="K22" i="11" s="1"/>
  <c r="J63" i="11" l="1"/>
  <c r="K63" i="11" s="1"/>
  <c r="I63" i="11"/>
  <c r="H63" i="11"/>
  <c r="G61" i="11"/>
  <c r="H20" i="11"/>
  <c r="J20" i="11"/>
  <c r="K20" i="11" s="1"/>
  <c r="I20" i="11"/>
  <c r="J61" i="11" l="1"/>
  <c r="K61" i="11" s="1"/>
  <c r="I61" i="11"/>
  <c r="H61" i="11"/>
  <c r="H84" i="11"/>
  <c r="J84" i="11"/>
  <c r="K84" i="11" s="1"/>
  <c r="I84" i="11"/>
  <c r="I85" i="11" l="1"/>
  <c r="H85" i="11"/>
  <c r="J85" i="11"/>
  <c r="K85" i="11" s="1"/>
</calcChain>
</file>

<file path=xl/sharedStrings.xml><?xml version="1.0" encoding="utf-8"?>
<sst xmlns="http://schemas.openxmlformats.org/spreadsheetml/2006/main" count="239" uniqueCount="163">
  <si>
    <t>№ п/п</t>
  </si>
  <si>
    <t>Наименование показателей</t>
  </si>
  <si>
    <t>Ед. изм.</t>
  </si>
  <si>
    <t>1</t>
  </si>
  <si>
    <t>2</t>
  </si>
  <si>
    <t>3</t>
  </si>
  <si>
    <t>4</t>
  </si>
  <si>
    <t>5</t>
  </si>
  <si>
    <t>6</t>
  </si>
  <si>
    <t>7</t>
  </si>
  <si>
    <t>I</t>
  </si>
  <si>
    <t>тыс.тенге</t>
  </si>
  <si>
    <t>в том числе:</t>
  </si>
  <si>
    <t>Материальные затраты, всего</t>
  </si>
  <si>
    <t>1.1</t>
  </si>
  <si>
    <t>-сырье и материалы</t>
  </si>
  <si>
    <t>1.2</t>
  </si>
  <si>
    <t>-ГСМ</t>
  </si>
  <si>
    <t>1.3</t>
  </si>
  <si>
    <t>- энергия</t>
  </si>
  <si>
    <t>Затраты на оплату труда, всего</t>
  </si>
  <si>
    <t>2.1</t>
  </si>
  <si>
    <t>-заработная плата</t>
  </si>
  <si>
    <t>2.2</t>
  </si>
  <si>
    <t>-социальный налог, социальные отчисления</t>
  </si>
  <si>
    <t>Обязательное социальное медицинское страхование</t>
  </si>
  <si>
    <t>Амортизация</t>
  </si>
  <si>
    <t>Ремонт, всего</t>
  </si>
  <si>
    <t>6.1</t>
  </si>
  <si>
    <t>Прочие затраты, всего</t>
  </si>
  <si>
    <t>-командировки</t>
  </si>
  <si>
    <t>-канц. и почтовые расходы</t>
  </si>
  <si>
    <t>-услуги связи</t>
  </si>
  <si>
    <t>-поверка приборов</t>
  </si>
  <si>
    <t>-содержание зданий</t>
  </si>
  <si>
    <t>-аренда основных фондов</t>
  </si>
  <si>
    <t>-затраты по ОТ и ТБ</t>
  </si>
  <si>
    <t>-подготовка кадров</t>
  </si>
  <si>
    <t>-охрана объектов</t>
  </si>
  <si>
    <t>-экспертные услуги</t>
  </si>
  <si>
    <t>-прочие расходы</t>
  </si>
  <si>
    <t>тыс. тенге</t>
  </si>
  <si>
    <t>нормативные потери</t>
  </si>
  <si>
    <t>%</t>
  </si>
  <si>
    <t>тыс. кВтч</t>
  </si>
  <si>
    <t>II</t>
  </si>
  <si>
    <t>Расходы периода, всего</t>
  </si>
  <si>
    <t xml:space="preserve">  в том числе:</t>
  </si>
  <si>
    <t>Общие и административные расходы, всего</t>
  </si>
  <si>
    <t>заработная плата</t>
  </si>
  <si>
    <t>амортизация</t>
  </si>
  <si>
    <t>налоговые платежи и сборы</t>
  </si>
  <si>
    <t>командировочные</t>
  </si>
  <si>
    <t>аренда ОФ</t>
  </si>
  <si>
    <t>услуги связи</t>
  </si>
  <si>
    <t>оплата консалтинговых, аудиторских, маркетинговых услуг</t>
  </si>
  <si>
    <t>услуги банка</t>
  </si>
  <si>
    <t>обязательное страхование</t>
  </si>
  <si>
    <t>другие расходы, всего</t>
  </si>
  <si>
    <t>услуги автотранспорта</t>
  </si>
  <si>
    <t>канцелярские и почтовые расходы</t>
  </si>
  <si>
    <t>прочие расходы</t>
  </si>
  <si>
    <t>Расходы на выплату вознаграждений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</si>
  <si>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</si>
  <si>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</si>
  <si>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</si>
  <si>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</si>
  <si>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</si>
  <si>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</si>
  <si>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</si>
  <si>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Объем оказываемых услуг</t>
  </si>
  <si>
    <t>VII</t>
  </si>
  <si>
    <t>Тариф (без НДС)</t>
  </si>
  <si>
    <t>тенге/кВтч</t>
  </si>
  <si>
    <t>-затраты по отводу зем. участков</t>
  </si>
  <si>
    <t>( +, - )</t>
  </si>
  <si>
    <t>( % )</t>
  </si>
  <si>
    <t>на услуги АО "Павлодарская Распределителья Электросетевая Компания"</t>
  </si>
  <si>
    <t>Сумма корректировки</t>
  </si>
  <si>
    <t>Обязательные профессиональные пенсионные взносы</t>
  </si>
  <si>
    <t>Согласованная тарифная смета на 2021 год  по Приказу 39-ОД</t>
  </si>
  <si>
    <t>Фактически сложившиеся показатели тарифной сметы за 2021 год</t>
  </si>
  <si>
    <t>2.3</t>
  </si>
  <si>
    <t>2.4</t>
  </si>
  <si>
    <t>4.1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</si>
  <si>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</si>
  <si>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</si>
  <si>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</si>
  <si>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</si>
  <si>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</si>
  <si>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</si>
  <si>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</si>
  <si>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</si>
  <si>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</si>
  <si>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</si>
  <si>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</si>
  <si>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</si>
  <si>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</si>
  <si>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</si>
  <si>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</si>
  <si>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</si>
  <si>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</si>
  <si>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</si>
  <si>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</si>
  <si>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</si>
  <si>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</si>
  <si>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</si>
  <si>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</si>
  <si>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</t>
  </si>
  <si>
    <t>10.13</t>
  </si>
  <si>
    <t>услуги по поддержки программных продуктов</t>
  </si>
  <si>
    <t>10.14</t>
  </si>
  <si>
    <t>10.14.1</t>
  </si>
  <si>
    <t>10.14.2</t>
  </si>
  <si>
    <t>10.14.3</t>
  </si>
  <si>
    <t xml:space="preserve"> передача по сетям АО "KEGOC" </t>
  </si>
  <si>
    <t>Затраты на компенсацию 
нормативных технических потерь, всего</t>
  </si>
  <si>
    <t>Услуги по поддержанию готовности 
электрической мощности</t>
  </si>
  <si>
    <t>Капитальный ремонт, не приводящий
 к росту стоимости основных фондов</t>
  </si>
  <si>
    <t>Услуги сторонних организаций
 производственного характера</t>
  </si>
  <si>
    <t>Затраты на производство товаров
 и предоставление услуг, всего</t>
  </si>
  <si>
    <t>Услуги АО "KEGOC" по организации 
балансирования производства-потребления электроэнергии</t>
  </si>
  <si>
    <t>Примечание:</t>
  </si>
  <si>
    <t>*затраты при необходимости расширяются или дополняются;</t>
  </si>
  <si>
    <t>ГСМ-горюче - смазочные материалы;</t>
  </si>
  <si>
    <t>ОСМС - обязательное социальное медицинское страхование.</t>
  </si>
  <si>
    <t>Генеральный директор АО"ПРЭК"</t>
  </si>
  <si>
    <t>Глотов Александр Владимирович</t>
  </si>
  <si>
    <t>подпись                                              М.П.</t>
  </si>
  <si>
    <t>Дата "29" октября 2021 года</t>
  </si>
  <si>
    <t>Отклонения
 (факт от 39-ОД)</t>
  </si>
  <si>
    <t>Отклонения
от ТС с уч.корр-ки</t>
  </si>
  <si>
    <t xml:space="preserve">Информация об исполнении  утвержденной сметы  </t>
  </si>
  <si>
    <t>по передаче и распределению электрической энергии за 2021 год</t>
  </si>
  <si>
    <t>За счет снижения численности персонала</t>
  </si>
  <si>
    <t>В рамках реализации проекта АСУЭ были приобретены дополнительные СИМ - карты сотового оператора</t>
  </si>
  <si>
    <t>За счет увеличение стоимости средств индивидуальной защиты</t>
  </si>
  <si>
    <t>За счет увеличения услуг автотранспорта, связанных с внеплановыми ремонтными работами</t>
  </si>
  <si>
    <t>В связи с увеличением стоимости аудиторских услуг ТОО Делойт</t>
  </si>
  <si>
    <t>Уменьшение суммы экологического страхования</t>
  </si>
  <si>
    <t>За счет ремонта ограничителя предельного груза автогидроподьемника</t>
  </si>
  <si>
    <t>Причины отклонения</t>
  </si>
  <si>
    <t>В пределах допустимых отклонений</t>
  </si>
  <si>
    <t>В связи с индексацией заработной платы в апреле 2021, для предотвращения текучести кадров.</t>
  </si>
  <si>
    <t>В связи с увеличением  фонда оплата труда</t>
  </si>
  <si>
    <t>Изменение сроков службы части  ОС</t>
  </si>
  <si>
    <t>В связи с проведением технических мероприятий по уменьшению нормативных потерь</t>
  </si>
  <si>
    <t>В связи с уменьшением нормативных потерь</t>
  </si>
  <si>
    <t>В связи с ростом цен на канцелярские товары</t>
  </si>
  <si>
    <t xml:space="preserve">За счет сервисного обслуживания оборудования связи Nateks-MMX , которое формирует и передает сигналы релейной защиты и полуавтоматики </t>
  </si>
  <si>
    <t>За счёт увеличения  стоимости материалов и проведения внеплановых ремонтов</t>
  </si>
  <si>
    <t xml:space="preserve">Тарифная смета 2021г. с учетом корректировки Приказ 26-ОД </t>
  </si>
  <si>
    <t>За счет уменьшения налога на имущество</t>
  </si>
  <si>
    <t>В связи с вводом в декабре 2020г. программного обеспечения Microsoft Windows 10 PRO (125 лицензии)</t>
  </si>
  <si>
    <t>За счет проведения энергосберегающих мероприятий</t>
  </si>
  <si>
    <t>За счет увеличения работ с вредными условиями труда по итогам проведения аттестации рабочих мест.</t>
  </si>
  <si>
    <t xml:space="preserve">За счет увеличения объема услуг автотранспорта, связанных с внеплановыми ремонтными работами </t>
  </si>
  <si>
    <t>Пересмотр нормы суточных расходов</t>
  </si>
  <si>
    <t>Часть работ по аккредитации лаборатории перенесена</t>
  </si>
  <si>
    <t xml:space="preserve">За счет необходимости обучения вновь принятого персонала, а также аттестации и переаттестации работающего персонала  </t>
  </si>
  <si>
    <t>Отказ от услуги мобильной группы ТОО «Кузет» с целью оптимизации расходов</t>
  </si>
  <si>
    <t>Пересмотрен срок выполнения работ по отводу земельных участков</t>
  </si>
  <si>
    <t>За счет снижения объема приобретаемой мощности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</si>
</sst>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2">
    <numFmt numFmtId="41" formatCode="_-* #,##0_-;\-* #,##0_-;_-* &quot;-&quot;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_-* #,##0_р_._-;\-* #,##0_р_._-;_-* &quot;-&quot;_р_._-;_-@_-"/>
    <numFmt numFmtId="168" formatCode="0.000"/>
    <numFmt numFmtId="169" formatCode="0.0"/>
    <numFmt numFmtId="170" formatCode="_-* #,##0\ _р_._-;\-* #,##0\ _р_._-;_-* &quot;-&quot;\ _р_._-;_-@_-"/>
    <numFmt numFmtId="171" formatCode="_-* #,##0.00&quot;р.&quot;_-;\-* #,##0.00&quot;р.&quot;_-;_-* &quot;-&quot;??&quot;р.&quot;_-;_-@_-"/>
    <numFmt numFmtId="172" formatCode="_-* #,##0.00_р_._-;\-* #,##0.00_р_._-;_-* &quot;-&quot;??_р_._-;_-@_-"/>
    <numFmt numFmtId="173" formatCode="_(&quot;$&quot;* #,##0.00_);_(&quot;$&quot;* \(#,##0.00\);_(&quot;$&quot;* &quot;-&quot;??_);_(@_)"/>
    <numFmt numFmtId="174" formatCode="0%_);\(0%\)"/>
    <numFmt numFmtId="175" formatCode="General_)"/>
    <numFmt numFmtId="176" formatCode="\60\4\7\:"/>
    <numFmt numFmtId="177" formatCode="_(* #,##0.0_);_(* \(#,##0.00\);_(* &quot;-&quot;??_);_(@_)"/>
    <numFmt numFmtId="178" formatCode="#,##0.0_);\(#,##0.0\)"/>
    <numFmt numFmtId="179" formatCode="#,##0.000_);\(#,##0.000\)"/>
    <numFmt numFmtId="180" formatCode="&quot;$&quot;#,\);\(&quot;$&quot;#,##0\)"/>
    <numFmt numFmtId="181" formatCode="&quot;$&quot;#,\);\(&quot;$&quot;#,\)"/>
    <numFmt numFmtId="182" formatCode="&quot;$&quot;#,;\(&quot;$&quot;#,\)"/>
    <numFmt numFmtId="183" formatCode="0&quot;  &quot;"/>
    <numFmt numFmtId="184" formatCode="_(&quot;$&quot;* #,##0_);_(&quot;$&quot;* \(#,##0\);_(&quot;$&quot;* &quot;-&quot;_);_(@_)"/>
    <numFmt numFmtId="185" formatCode="0.0_)"/>
    <numFmt numFmtId="186" formatCode="_-* #,##0\ _P_t_s_-;\-* #,##0\ _P_t_s_-;_-* &quot;-&quot;\ _P_t_s_-;_-@_-"/>
    <numFmt numFmtId="187" formatCode="_-* #,##0.00\ _P_t_s_-;\-* #,##0.00\ _P_t_s_-;_-* &quot;-&quot;??\ _P_t_s_-;_-@_-"/>
    <numFmt numFmtId="188" formatCode="_-* #,##0\ &quot;Pts&quot;_-;\-* #,##0\ &quot;Pts&quot;_-;_-* &quot;-&quot;\ &quot;Pts&quot;_-;_-@_-"/>
    <numFmt numFmtId="189" formatCode="_-* #,##0.00\ &quot;Pts&quot;_-;\-* #,##0.00\ &quot;Pts&quot;_-;_-* &quot;-&quot;??\ &quot;Pts&quot;_-;_-@_-"/>
    <numFmt numFmtId="190" formatCode="_-* #,##0_d_._-;\-* #,##0_d_._-;_-* &quot;-&quot;_d_._-;_-@_-"/>
    <numFmt numFmtId="191" formatCode="_-* #,##0.00_d_._-;\-* #,##0.00_d_._-;_-* &quot;-&quot;??_d_._-;_-@_-"/>
    <numFmt numFmtId="192" formatCode="#,##0_);\(#,##0\);&quot;- &quot;;&quot;  &quot;@"/>
    <numFmt numFmtId="193" formatCode="&quot;error&quot;;&quot;error&quot;;&quot;OK&quot;;&quot;  &quot;@"/>
    <numFmt numFmtId="194" formatCode=";;&quot;zero&quot;;&quot;  &quot;@"/>
    <numFmt numFmtId="195" formatCode="dd\ mmm\ yyyy_);;;&quot;  &quot;@"/>
    <numFmt numFmtId="196" formatCode="#,##0.0000_);\(#,##0.0000\);&quot;- &quot;;&quot;  &quot;@"/>
    <numFmt numFmtId="197" formatCode="0_);\(0\)"/>
    <numFmt numFmtId="198" formatCode="_-* #,##0\ _F_-;\-* #,##0\ _F_-;_-* &quot;-&quot;\ _F_-;_-@_-"/>
    <numFmt numFmtId="199" formatCode="_-* #,##0.00\ _F_-;\-* #,##0.00\ _F_-;_-* &quot;-&quot;??\ _F_-;_-@_-"/>
    <numFmt numFmtId="200" formatCode="#,##0______;;&quot;------------      &quot;"/>
    <numFmt numFmtId="201" formatCode="#,##0__\ \ \ \ "/>
    <numFmt numFmtId="202" formatCode="#,##0\т"/>
    <numFmt numFmtId="203" formatCode="_-* #,##0.00[$€-1]_-;\-* #,##0.00[$€-1]_-;_-* &quot;-&quot;??[$€-1]_-"/>
    <numFmt numFmtId="204" formatCode="_-* #,##0\ &quot;F&quot;_-;\-* #,##0\ &quot;F&quot;_-;_-* &quot;-&quot;\ &quot;F&quot;_-;_-@_-"/>
    <numFmt numFmtId="205" formatCode="_-* #,##0.00\ &quot;F&quot;_-;\-* #,##0.00\ &quot;F&quot;_-;_-* &quot;-&quot;??\ &quot;F&quot;_-;_-@_-"/>
    <numFmt numFmtId="206" formatCode="#,##0\ \ "/>
    <numFmt numFmtId="207" formatCode="0\ %\ "/>
    <numFmt numFmtId="208" formatCode="#,##0.0\ \ "/>
    <numFmt numFmtId="209" formatCode="0.0\ %\ "/>
    <numFmt numFmtId="210" formatCode="#,##0\ \?;\-#,##0\ \?"/>
    <numFmt numFmtId="211" formatCode="#,##0\ \k\t"/>
    <numFmt numFmtId="212" formatCode="#,##0.00\ \?;\-#,##0.00\ \?"/>
    <numFmt numFmtId="213" formatCode="0.00\ %\ "/>
    <numFmt numFmtId="214" formatCode="#,##0.000\ \ "/>
    <numFmt numFmtId="215" formatCode="#,##0.0\ \?;\-#,##0.0\ \?"/>
    <numFmt numFmtId="216" formatCode="\+#,##0\ \ ;\-#,##0\ \ ;0\ \ "/>
    <numFmt numFmtId="217" formatCode="\+#,##0.0\ \ ;\-#,##0.0\ \ ;0.0\ \ "/>
    <numFmt numFmtId="218" formatCode="\+#,##0.00\ \ ;\-#,##0.00\ \ ;0.00\ \ "/>
    <numFmt numFmtId="219" formatCode="#,##0.00\ \ "/>
    <numFmt numFmtId="220" formatCode="#,##0.0\ \x_);\(#,##0.0\ \x\)"/>
    <numFmt numFmtId="221" formatCode="[$-409]dddd\,\ mmmm\ dd\,\ yyyy"/>
    <numFmt numFmtId="222" formatCode="@&quot; ($)&quot;"/>
    <numFmt numFmtId="223" formatCode="@&quot; (%)&quot;"/>
    <numFmt numFmtId="224" formatCode="@&quot; (£)&quot;"/>
    <numFmt numFmtId="225" formatCode="@&quot; (¥)&quot;"/>
    <numFmt numFmtId="226" formatCode="@&quot; (€)&quot;"/>
    <numFmt numFmtId="227" formatCode="@&quot; (x)&quot;"/>
    <numFmt numFmtId="228" formatCode="0.0_)\%;\(0.0\)\%;0.0_)\%;@_)_%"/>
    <numFmt numFmtId="229" formatCode="#,##0.0_)_%;\(#,##0.0\)_%;0.0_)_%;@_)_%"/>
    <numFmt numFmtId="230" formatCode="#,##0.0_x;\(#,##0.0\)_x;0.0_x;@_x"/>
    <numFmt numFmtId="231" formatCode="#,##0.0_x_x;\(#,##0.0\)_x_x;0.0_x_x;@_x_x"/>
    <numFmt numFmtId="232" formatCode="#,##0.0_x_x_x;\(#,##0.0\)_x_x_x;0.0_x_x_x;@_x_x_x"/>
    <numFmt numFmtId="233" formatCode="#,##0.0_x_x_x_x;\(#,##0.0\)_x_x_x_x;0.0_x_x_x_x;@_x_x_x_x"/>
    <numFmt numFmtId="234" formatCode="#,##0.0_x_x_x_x_x_x;\(#,##0.0\)_x_x_x_x_x_x;0.0_x_x_x_x_x_x;@_x_x_x_x_x_x"/>
    <numFmt numFmtId="235" formatCode="#,##0.0_x_x_x_x_x_x_x;\(#,##0.0\)_x_x_x_x_x_x_x;0.0_x_x_x_x_x_x_x;@_x_x_x_x_x_x_x"/>
    <numFmt numFmtId="236" formatCode="#,##0.0_x_x_x_x_x_x_x_x;\(#,##0.0\)_x_x_x_x_x_x_x_x;0.0_x_x_x_x_x_x_x_x;@_x_x_x_x_x_x_x_x"/>
    <numFmt numFmtId="237" formatCode="#,##0.00_x;\(#,##0.00\)_x;0.00_x;@_x"/>
    <numFmt numFmtId="238" formatCode="#,##0.00_x_x;\(#,##0.00\)_x_x;0_x_x;@_x_x"/>
    <numFmt numFmtId="239" formatCode="#,##0.00_x_x_x;\(#,##0.00\)_x_x_x;0.00_x_x_x;@_x_x_x"/>
    <numFmt numFmtId="240" formatCode="#,##0.00_x_x_x_x;\(#,##0.00\)_x_x_x_x;0.00_x_x_x_x;@_x_x_x_x"/>
    <numFmt numFmtId="241" formatCode="#,##0.00_x_x_x_x_x_x_x;\(#,##0.00\)_x_x_x_x_x_x_x;0.00_x_x_x_x_x_x_x;@_x_x_x_x_x_x_x"/>
    <numFmt numFmtId="242" formatCode="#,##0.00_x_x_x_x_x_x_x_x;\(#,##0.00\)_x_x_x_x_x_x_x_x;0.00_x_x_x_x_x_x_x_x;@_x_x_x_x_x_x_x_x"/>
    <numFmt numFmtId="243" formatCode="#,##0.00_x_x_x_x_x_x_x_x_x;\(#,##0.00\)_x_x_x_x_x_x_x_x_x;0.00_x_x_x_x_x_x_x_x_x;@_x_x_x_x_x_x_x_x_x"/>
    <numFmt numFmtId="244" formatCode="#,##0_x;\(#,##0\)_x;0_x;@_x"/>
    <numFmt numFmtId="245" formatCode="#,##0_x_x;\(#,##0\)_x_x;0_x_x;@_x_x"/>
    <numFmt numFmtId="246" formatCode="#,##0_x_x_x;\(#,##0\)_x_x_x;0_x_x_x;@_x_x_x"/>
    <numFmt numFmtId="247" formatCode="#,##0_x_x_x_x;\(#,##0\)_x_x_x_x;0_x_x_x_x;@_x_x_x_x"/>
    <numFmt numFmtId="248" formatCode="#,##0_x_x_x_x_x_x;\(#,##0\)_x_x_x_x_x_x;0_x_x_x_x_x_x;@_x_x_x_x_x_x"/>
    <numFmt numFmtId="249" formatCode="#,##0_x_x_x_x_x_x_X;\(#,##0\)_x_x_x_x_x_x_x;0_x_x_x_x_x_x_x;@_x_x_x_x_x_x_x"/>
    <numFmt numFmtId="250" formatCode="#,##0.0_);\(#,##0.0\);#,##0.0_);@_)"/>
    <numFmt numFmtId="251" formatCode="&quot;£&quot;_(#,##0.00_);&quot;£&quot;\(#,##0.00\)"/>
    <numFmt numFmtId="252" formatCode="&quot;£&quot;_(#,##0.00_);&quot;£&quot;\(#,##0.00\);&quot;£&quot;_(0.00_);@_)"/>
    <numFmt numFmtId="253" formatCode="#,##0.00_);\(#,##0.00\);0.00_);@_)"/>
    <numFmt numFmtId="254" formatCode="_-* #,##0.000_-;\-* #,##0.000_-;_-* &quot;-&quot;_-;_-@_-"/>
    <numFmt numFmtId="255" formatCode="\€_(#,##0.00_);\€\(#,##0.00\);\€_(0.00_);@_)"/>
    <numFmt numFmtId="256" formatCode="#,##0.0_)\x;\(#,##0.0\)\x"/>
    <numFmt numFmtId="257" formatCode="#,##0_)\x;\(#,##0\)\x;0_)\x;@_)_x"/>
    <numFmt numFmtId="258" formatCode="#,##0.0_)_x;\(#,##0.0\)_x"/>
    <numFmt numFmtId="259" formatCode="#,##0_)_x;\(#,##0\)_x;0_)_x;@_)_x"/>
    <numFmt numFmtId="260" formatCode="0.0_)\%;\(0.0\)\%"/>
    <numFmt numFmtId="261" formatCode="#,##0.0_)_%;\(#,##0.0\)_%"/>
    <numFmt numFmtId="262" formatCode="_-* #,##0\ &quot;руб&quot;_-;\-* #,##0\ &quot;руб&quot;_-;_-* &quot;-&quot;\ &quot;руб&quot;_-;_-@_-"/>
    <numFmt numFmtId="263" formatCode="mmm\-yyyy"/>
    <numFmt numFmtId="264" formatCode="[$-409]d\-mmm\-yy;@"/>
    <numFmt numFmtId="265" formatCode="\$#,##0\ ;\(\$#,##0\)"/>
    <numFmt numFmtId="266" formatCode="#,##0.00_ ;[Red]\(#,##0.00\)\ "/>
    <numFmt numFmtId="267" formatCode="&quot;€&quot;#,##0.00;[Red]\-&quot;€&quot;#,##0.00"/>
    <numFmt numFmtId="268" formatCode="0.0,,_);\(0.0,,\);\-_0_)"/>
    <numFmt numFmtId="269" formatCode="0.0\ \x;&quot;NM &quot;"/>
    <numFmt numFmtId="270" formatCode="_-&quot;€&quot;* #,##0_-;\-&quot;€&quot;* #,##0_-;_-&quot;€&quot;* &quot;-&quot;_-;_-@_-"/>
    <numFmt numFmtId="271" formatCode="0.0_)\%;\(0.0&quot;)%&quot;;0.0_)\%;@_)_%"/>
    <numFmt numFmtId="272" formatCode="_(* #,##0_);_(* \(#,##0\);_(* \-_);_(@_)"/>
    <numFmt numFmtId="273" formatCode="\£_(#,##0.00_);&quot;£(&quot;#,##0.00\)"/>
    <numFmt numFmtId="274" formatCode="\£_(#,##0.00_);&quot;£(&quot;#,##0.00\);\£_(0.00_);@_)"/>
    <numFmt numFmtId="275" formatCode="_-* #,##0.000_-;\-* #,##0.000_-;_-* \-_-;_-@_-"/>
    <numFmt numFmtId="276" formatCode="\€_(#,##0.00_);&quot;€(&quot;#,##0.00\);\€_(0.00_);@_)"/>
    <numFmt numFmtId="277" formatCode="#,##0.0_)\x;\(#,##0.0&quot;)x&quot;"/>
    <numFmt numFmtId="278" formatCode="#,##0_)\x;\(#,##0&quot;)x&quot;;0_)\x;@_)_x"/>
    <numFmt numFmtId="279" formatCode="0.0_)\%;\(0.0&quot;)%&quot;"/>
    <numFmt numFmtId="280" formatCode="#,##0&quot;  &quot;"/>
    <numFmt numFmtId="281" formatCode="#,##0.0&quot;  &quot;"/>
    <numFmt numFmtId="282" formatCode="#,##0.00&quot;  &quot;"/>
    <numFmt numFmtId="283" formatCode="\+#,##0&quot;  &quot;;\-#,##0&quot;  &quot;;0&quot;  &quot;"/>
  </numFmts>
  <fonts count="13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Helv"/>
    </font>
    <font>
      <sz val="1"/>
      <color indexed="8"/>
      <name val="Courier"/>
      <family val="1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8"/>
      <name val="PragmaticaTT"/>
    </font>
    <font>
      <sz val="10"/>
      <name val="Arial Cyr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sz val="10"/>
      <name val="Courier"/>
      <family val="1"/>
      <charset val="204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8"/>
      <name val="Geneva"/>
    </font>
    <font>
      <b/>
      <sz val="10"/>
      <color indexed="9"/>
      <name val="Arial"/>
      <family val="2"/>
    </font>
    <font>
      <sz val="9"/>
      <name val="Times New Roman"/>
      <family val="1"/>
    </font>
    <font>
      <sz val="10"/>
      <name val="Arial Narrow"/>
      <family val="2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"/>
      <color indexed="8"/>
      <name val="Courier"/>
      <family val="1"/>
      <charset val="204"/>
    </font>
    <font>
      <u/>
      <sz val="10"/>
      <color indexed="36"/>
      <name val="Arial Cyr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  <charset val="204"/>
    </font>
    <font>
      <b/>
      <sz val="11"/>
      <name val="Arial Narrow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sz val="24"/>
      <color indexed="13"/>
      <name val="Helv"/>
      <charset val="204"/>
    </font>
    <font>
      <sz val="10"/>
      <color indexed="10"/>
      <name val="Arial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8"/>
      <name val="NTTimes/Cyrillic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9"/>
      <name val="Arial Cyr"/>
      <charset val="204"/>
    </font>
    <font>
      <sz val="10"/>
      <name val="Times New Roman Cyr"/>
      <charset val="204"/>
    </font>
    <font>
      <sz val="10"/>
      <color indexed="17"/>
      <name val="Arial Cyr"/>
      <family val="2"/>
      <charset val="204"/>
    </font>
    <font>
      <sz val="11.5"/>
      <color rgb="FF000000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1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428">
    <xf numFmtId="0" fontId="0" fillId="0" borderId="0"/>
    <xf numFmtId="0" fontId="16" fillId="0" borderId="0"/>
    <xf numFmtId="9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4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1" applyFill="0">
      <alignment vertical="center" wrapText="1"/>
    </xf>
    <xf numFmtId="0" fontId="25" fillId="0" borderId="0"/>
    <xf numFmtId="0" fontId="23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22" fontId="23" fillId="0" borderId="0" applyFont="0" applyFill="0" applyBorder="0" applyProtection="0">
      <alignment wrapText="1"/>
    </xf>
    <xf numFmtId="222" fontId="3" fillId="0" borderId="0" applyFill="0" applyBorder="0" applyProtection="0">
      <alignment wrapText="1"/>
    </xf>
    <xf numFmtId="222" fontId="3" fillId="0" borderId="0" applyFill="0" applyBorder="0" applyProtection="0">
      <alignment wrapText="1"/>
    </xf>
    <xf numFmtId="222" fontId="3" fillId="0" borderId="0" applyFill="0" applyBorder="0" applyProtection="0">
      <alignment wrapText="1"/>
    </xf>
    <xf numFmtId="222" fontId="3" fillId="0" borderId="0" applyFill="0" applyBorder="0" applyProtection="0">
      <alignment wrapText="1"/>
    </xf>
    <xf numFmtId="222" fontId="23" fillId="0" borderId="0" applyFont="0" applyFill="0" applyBorder="0" applyProtection="0">
      <alignment wrapText="1"/>
    </xf>
    <xf numFmtId="222" fontId="3" fillId="0" borderId="0" applyFill="0" applyBorder="0" applyProtection="0">
      <alignment wrapText="1"/>
    </xf>
    <xf numFmtId="223" fontId="23" fillId="0" borderId="0" applyFont="0" applyFill="0" applyBorder="0" applyProtection="0">
      <alignment horizontal="left" wrapText="1"/>
    </xf>
    <xf numFmtId="223" fontId="3" fillId="0" borderId="0" applyFill="0" applyBorder="0" applyProtection="0">
      <alignment horizontal="left" wrapText="1"/>
    </xf>
    <xf numFmtId="223" fontId="3" fillId="0" borderId="0" applyFill="0" applyBorder="0" applyProtection="0">
      <alignment horizontal="left" wrapText="1"/>
    </xf>
    <xf numFmtId="223" fontId="3" fillId="0" borderId="0" applyFill="0" applyBorder="0" applyProtection="0">
      <alignment horizontal="left" wrapText="1"/>
    </xf>
    <xf numFmtId="223" fontId="3" fillId="0" borderId="0" applyFill="0" applyBorder="0" applyProtection="0">
      <alignment horizontal="left" wrapText="1"/>
    </xf>
    <xf numFmtId="223" fontId="23" fillId="0" borderId="0" applyFont="0" applyFill="0" applyBorder="0" applyProtection="0">
      <alignment horizontal="left" wrapText="1"/>
    </xf>
    <xf numFmtId="223" fontId="3" fillId="0" borderId="0" applyFill="0" applyBorder="0" applyProtection="0">
      <alignment horizontal="left" wrapText="1"/>
    </xf>
    <xf numFmtId="224" fontId="23" fillId="0" borderId="0" applyFont="0" applyFill="0" applyBorder="0" applyProtection="0">
      <alignment wrapText="1"/>
    </xf>
    <xf numFmtId="224" fontId="3" fillId="0" borderId="0" applyFill="0" applyBorder="0" applyProtection="0">
      <alignment wrapText="1"/>
    </xf>
    <xf numFmtId="224" fontId="3" fillId="0" borderId="0" applyFill="0" applyBorder="0" applyProtection="0">
      <alignment wrapText="1"/>
    </xf>
    <xf numFmtId="224" fontId="3" fillId="0" borderId="0" applyFill="0" applyBorder="0" applyProtection="0">
      <alignment wrapText="1"/>
    </xf>
    <xf numFmtId="224" fontId="3" fillId="0" borderId="0" applyFill="0" applyBorder="0" applyProtection="0">
      <alignment wrapText="1"/>
    </xf>
    <xf numFmtId="224" fontId="23" fillId="0" borderId="0" applyFont="0" applyFill="0" applyBorder="0" applyProtection="0">
      <alignment wrapText="1"/>
    </xf>
    <xf numFmtId="224" fontId="3" fillId="0" borderId="0" applyFill="0" applyBorder="0" applyProtection="0">
      <alignment wrapText="1"/>
    </xf>
    <xf numFmtId="225" fontId="23" fillId="0" borderId="0" applyFont="0" applyFill="0" applyBorder="0" applyProtection="0">
      <alignment wrapText="1"/>
    </xf>
    <xf numFmtId="225" fontId="3" fillId="0" borderId="0" applyFill="0" applyBorder="0" applyProtection="0">
      <alignment wrapText="1"/>
    </xf>
    <xf numFmtId="225" fontId="3" fillId="0" borderId="0" applyFill="0" applyBorder="0" applyProtection="0">
      <alignment wrapText="1"/>
    </xf>
    <xf numFmtId="225" fontId="3" fillId="0" borderId="0" applyFill="0" applyBorder="0" applyProtection="0">
      <alignment wrapText="1"/>
    </xf>
    <xf numFmtId="225" fontId="3" fillId="0" borderId="0" applyFill="0" applyBorder="0" applyProtection="0">
      <alignment wrapText="1"/>
    </xf>
    <xf numFmtId="225" fontId="23" fillId="0" borderId="0" applyFont="0" applyFill="0" applyBorder="0" applyProtection="0">
      <alignment wrapText="1"/>
    </xf>
    <xf numFmtId="225" fontId="3" fillId="0" borderId="0" applyFill="0" applyBorder="0" applyProtection="0">
      <alignment wrapText="1"/>
    </xf>
    <xf numFmtId="226" fontId="23" fillId="0" borderId="0" applyFont="0" applyFill="0" applyBorder="0" applyProtection="0">
      <alignment wrapText="1"/>
    </xf>
    <xf numFmtId="226" fontId="3" fillId="0" borderId="0" applyFill="0" applyBorder="0" applyProtection="0">
      <alignment wrapText="1"/>
    </xf>
    <xf numFmtId="226" fontId="3" fillId="0" borderId="0" applyFill="0" applyBorder="0" applyProtection="0">
      <alignment wrapText="1"/>
    </xf>
    <xf numFmtId="226" fontId="3" fillId="0" borderId="0" applyFill="0" applyBorder="0" applyProtection="0">
      <alignment wrapText="1"/>
    </xf>
    <xf numFmtId="226" fontId="3" fillId="0" borderId="0" applyFill="0" applyBorder="0" applyProtection="0">
      <alignment wrapText="1"/>
    </xf>
    <xf numFmtId="226" fontId="23" fillId="0" borderId="0" applyFont="0" applyFill="0" applyBorder="0" applyProtection="0">
      <alignment wrapText="1"/>
    </xf>
    <xf numFmtId="226" fontId="3" fillId="0" borderId="0" applyFill="0" applyBorder="0" applyProtection="0">
      <alignment wrapText="1"/>
    </xf>
    <xf numFmtId="227" fontId="23" fillId="0" borderId="0" applyFont="0" applyFill="0" applyBorder="0" applyProtection="0">
      <alignment wrapText="1"/>
    </xf>
    <xf numFmtId="227" fontId="3" fillId="0" borderId="0" applyFill="0" applyBorder="0" applyProtection="0">
      <alignment wrapText="1"/>
    </xf>
    <xf numFmtId="227" fontId="3" fillId="0" borderId="0" applyFill="0" applyBorder="0" applyProtection="0">
      <alignment wrapText="1"/>
    </xf>
    <xf numFmtId="227" fontId="3" fillId="0" borderId="0" applyFill="0" applyBorder="0" applyProtection="0">
      <alignment wrapText="1"/>
    </xf>
    <xf numFmtId="227" fontId="3" fillId="0" borderId="0" applyFill="0" applyBorder="0" applyProtection="0">
      <alignment wrapText="1"/>
    </xf>
    <xf numFmtId="227" fontId="23" fillId="0" borderId="0" applyFont="0" applyFill="0" applyBorder="0" applyProtection="0">
      <alignment wrapText="1"/>
    </xf>
    <xf numFmtId="227" fontId="3" fillId="0" borderId="0" applyFill="0" applyBorder="0" applyProtection="0">
      <alignment wrapText="1"/>
    </xf>
    <xf numFmtId="228" fontId="18" fillId="0" borderId="0" applyFont="0" applyFill="0" applyBorder="0" applyAlignment="0" applyProtection="0"/>
    <xf numFmtId="271" fontId="3" fillId="0" borderId="0" applyFill="0" applyBorder="0" applyAlignment="0" applyProtection="0"/>
    <xf numFmtId="271" fontId="3" fillId="0" borderId="0" applyFill="0" applyBorder="0" applyAlignment="0" applyProtection="0"/>
    <xf numFmtId="271" fontId="3" fillId="0" borderId="0" applyFill="0" applyBorder="0" applyAlignment="0" applyProtection="0"/>
    <xf numFmtId="271" fontId="3" fillId="0" borderId="0" applyFill="0" applyBorder="0" applyAlignment="0" applyProtection="0"/>
    <xf numFmtId="228" fontId="18" fillId="0" borderId="0" applyFont="0" applyFill="0" applyBorder="0" applyAlignment="0" applyProtection="0"/>
    <xf numFmtId="271" fontId="3" fillId="0" borderId="0" applyFill="0" applyBorder="0" applyAlignment="0" applyProtection="0"/>
    <xf numFmtId="229" fontId="18" fillId="0" borderId="0" applyFont="0" applyFill="0" applyBorder="0" applyAlignment="0" applyProtection="0"/>
    <xf numFmtId="229" fontId="3" fillId="0" borderId="0" applyFill="0" applyBorder="0" applyAlignment="0" applyProtection="0"/>
    <xf numFmtId="229" fontId="3" fillId="0" borderId="0" applyFill="0" applyBorder="0" applyAlignment="0" applyProtection="0"/>
    <xf numFmtId="229" fontId="3" fillId="0" borderId="0" applyFill="0" applyBorder="0" applyAlignment="0" applyProtection="0"/>
    <xf numFmtId="229" fontId="3" fillId="0" borderId="0" applyFill="0" applyBorder="0" applyAlignment="0" applyProtection="0"/>
    <xf numFmtId="229" fontId="18" fillId="0" borderId="0" applyFont="0" applyFill="0" applyBorder="0" applyAlignment="0" applyProtection="0"/>
    <xf numFmtId="229" fontId="3" fillId="0" borderId="0" applyFill="0" applyBorder="0" applyAlignment="0" applyProtection="0"/>
    <xf numFmtId="230" fontId="23" fillId="0" borderId="0" applyFont="0" applyFill="0" applyBorder="0" applyProtection="0">
      <alignment horizontal="right"/>
    </xf>
    <xf numFmtId="230" fontId="3" fillId="0" borderId="0" applyFill="0" applyBorder="0" applyProtection="0">
      <alignment horizontal="right"/>
    </xf>
    <xf numFmtId="230" fontId="3" fillId="0" borderId="0" applyFill="0" applyBorder="0" applyProtection="0">
      <alignment horizontal="right"/>
    </xf>
    <xf numFmtId="230" fontId="3" fillId="0" borderId="0" applyFill="0" applyBorder="0" applyProtection="0">
      <alignment horizontal="right"/>
    </xf>
    <xf numFmtId="230" fontId="3" fillId="0" borderId="0" applyFill="0" applyBorder="0" applyProtection="0">
      <alignment horizontal="right"/>
    </xf>
    <xf numFmtId="230" fontId="23" fillId="0" borderId="0" applyFont="0" applyFill="0" applyBorder="0" applyProtection="0">
      <alignment horizontal="right"/>
    </xf>
    <xf numFmtId="230" fontId="3" fillId="0" borderId="0" applyFill="0" applyBorder="0" applyProtection="0">
      <alignment horizontal="right"/>
    </xf>
    <xf numFmtId="231" fontId="23" fillId="0" borderId="0" applyFont="0" applyFill="0" applyBorder="0" applyProtection="0">
      <alignment horizontal="right"/>
    </xf>
    <xf numFmtId="231" fontId="3" fillId="0" borderId="0" applyFill="0" applyBorder="0" applyProtection="0">
      <alignment horizontal="right"/>
    </xf>
    <xf numFmtId="231" fontId="3" fillId="0" borderId="0" applyFill="0" applyBorder="0" applyProtection="0">
      <alignment horizontal="right"/>
    </xf>
    <xf numFmtId="231" fontId="3" fillId="0" borderId="0" applyFill="0" applyBorder="0" applyProtection="0">
      <alignment horizontal="right"/>
    </xf>
    <xf numFmtId="231" fontId="3" fillId="0" borderId="0" applyFill="0" applyBorder="0" applyProtection="0">
      <alignment horizontal="right"/>
    </xf>
    <xf numFmtId="231" fontId="23" fillId="0" borderId="0" applyFont="0" applyFill="0" applyBorder="0" applyProtection="0">
      <alignment horizontal="right"/>
    </xf>
    <xf numFmtId="231" fontId="3" fillId="0" borderId="0" applyFill="0" applyBorder="0" applyProtection="0">
      <alignment horizontal="right"/>
    </xf>
    <xf numFmtId="232" fontId="23" fillId="0" borderId="0" applyFont="0" applyFill="0" applyBorder="0" applyProtection="0">
      <alignment horizontal="right"/>
    </xf>
    <xf numFmtId="232" fontId="3" fillId="0" borderId="0" applyFill="0" applyBorder="0" applyProtection="0">
      <alignment horizontal="right"/>
    </xf>
    <xf numFmtId="232" fontId="3" fillId="0" borderId="0" applyFill="0" applyBorder="0" applyProtection="0">
      <alignment horizontal="right"/>
    </xf>
    <xf numFmtId="232" fontId="3" fillId="0" borderId="0" applyFill="0" applyBorder="0" applyProtection="0">
      <alignment horizontal="right"/>
    </xf>
    <xf numFmtId="232" fontId="3" fillId="0" borderId="0" applyFill="0" applyBorder="0" applyProtection="0">
      <alignment horizontal="right"/>
    </xf>
    <xf numFmtId="232" fontId="23" fillId="0" borderId="0" applyFont="0" applyFill="0" applyBorder="0" applyProtection="0">
      <alignment horizontal="right"/>
    </xf>
    <xf numFmtId="232" fontId="3" fillId="0" borderId="0" applyFill="0" applyBorder="0" applyProtection="0">
      <alignment horizontal="right"/>
    </xf>
    <xf numFmtId="233" fontId="23" fillId="0" borderId="0" applyFont="0" applyFill="0" applyBorder="0" applyProtection="0">
      <alignment horizontal="right"/>
    </xf>
    <xf numFmtId="233" fontId="3" fillId="0" borderId="0" applyFill="0" applyBorder="0" applyProtection="0">
      <alignment horizontal="right"/>
    </xf>
    <xf numFmtId="233" fontId="3" fillId="0" borderId="0" applyFill="0" applyBorder="0" applyProtection="0">
      <alignment horizontal="right"/>
    </xf>
    <xf numFmtId="233" fontId="3" fillId="0" borderId="0" applyFill="0" applyBorder="0" applyProtection="0">
      <alignment horizontal="right"/>
    </xf>
    <xf numFmtId="233" fontId="23" fillId="0" borderId="0" applyFont="0" applyFill="0" applyBorder="0" applyProtection="0">
      <alignment horizontal="right"/>
    </xf>
    <xf numFmtId="233" fontId="3" fillId="0" borderId="0" applyFill="0" applyBorder="0" applyProtection="0">
      <alignment horizontal="right"/>
    </xf>
    <xf numFmtId="234" fontId="23" fillId="0" borderId="0" applyFont="0" applyFill="0" applyBorder="0" applyProtection="0">
      <alignment horizontal="right"/>
    </xf>
    <xf numFmtId="234" fontId="3" fillId="0" borderId="0" applyFill="0" applyBorder="0" applyProtection="0">
      <alignment horizontal="right"/>
    </xf>
    <xf numFmtId="234" fontId="3" fillId="0" borderId="0" applyFill="0" applyBorder="0" applyProtection="0">
      <alignment horizontal="right"/>
    </xf>
    <xf numFmtId="234" fontId="3" fillId="0" borderId="0" applyFill="0" applyBorder="0" applyProtection="0">
      <alignment horizontal="right"/>
    </xf>
    <xf numFmtId="234" fontId="23" fillId="0" borderId="0" applyFont="0" applyFill="0" applyBorder="0" applyProtection="0">
      <alignment horizontal="right"/>
    </xf>
    <xf numFmtId="234" fontId="3" fillId="0" borderId="0" applyFill="0" applyBorder="0" applyProtection="0">
      <alignment horizontal="right"/>
    </xf>
    <xf numFmtId="235" fontId="23" fillId="0" borderId="0" applyFont="0" applyFill="0" applyBorder="0" applyProtection="0">
      <alignment horizontal="right"/>
    </xf>
    <xf numFmtId="235" fontId="3" fillId="0" borderId="0" applyFill="0" applyBorder="0" applyProtection="0">
      <alignment horizontal="right"/>
    </xf>
    <xf numFmtId="235" fontId="3" fillId="0" borderId="0" applyFill="0" applyBorder="0" applyProtection="0">
      <alignment horizontal="right"/>
    </xf>
    <xf numFmtId="235" fontId="3" fillId="0" borderId="0" applyFill="0" applyBorder="0" applyProtection="0">
      <alignment horizontal="right"/>
    </xf>
    <xf numFmtId="235" fontId="23" fillId="0" borderId="0" applyFont="0" applyFill="0" applyBorder="0" applyProtection="0">
      <alignment horizontal="right"/>
    </xf>
    <xf numFmtId="235" fontId="3" fillId="0" borderId="0" applyFill="0" applyBorder="0" applyProtection="0">
      <alignment horizontal="right"/>
    </xf>
    <xf numFmtId="236" fontId="23" fillId="0" borderId="0" applyFont="0" applyFill="0" applyBorder="0" applyProtection="0">
      <alignment horizontal="right"/>
    </xf>
    <xf numFmtId="236" fontId="3" fillId="0" borderId="0" applyFill="0" applyBorder="0" applyProtection="0">
      <alignment horizontal="right"/>
    </xf>
    <xf numFmtId="236" fontId="3" fillId="0" borderId="0" applyFill="0" applyBorder="0" applyProtection="0">
      <alignment horizontal="right"/>
    </xf>
    <xf numFmtId="236" fontId="3" fillId="0" borderId="0" applyFill="0" applyBorder="0" applyProtection="0">
      <alignment horizontal="right"/>
    </xf>
    <xf numFmtId="236" fontId="23" fillId="0" borderId="0" applyFont="0" applyFill="0" applyBorder="0" applyProtection="0">
      <alignment horizontal="right"/>
    </xf>
    <xf numFmtId="236" fontId="3" fillId="0" borderId="0" applyFill="0" applyBorder="0" applyProtection="0">
      <alignment horizontal="right"/>
    </xf>
    <xf numFmtId="237" fontId="23" fillId="0" borderId="0" applyFont="0" applyFill="0" applyBorder="0" applyProtection="0">
      <alignment horizontal="right"/>
    </xf>
    <xf numFmtId="237" fontId="3" fillId="0" borderId="0" applyFill="0" applyBorder="0" applyProtection="0">
      <alignment horizontal="right"/>
    </xf>
    <xf numFmtId="237" fontId="3" fillId="0" borderId="0" applyFill="0" applyBorder="0" applyProtection="0">
      <alignment horizontal="right"/>
    </xf>
    <xf numFmtId="237" fontId="3" fillId="0" borderId="0" applyFill="0" applyBorder="0" applyProtection="0">
      <alignment horizontal="right"/>
    </xf>
    <xf numFmtId="237" fontId="23" fillId="0" borderId="0" applyFont="0" applyFill="0" applyBorder="0" applyProtection="0">
      <alignment horizontal="right"/>
    </xf>
    <xf numFmtId="237" fontId="3" fillId="0" borderId="0" applyFill="0" applyBorder="0" applyProtection="0">
      <alignment horizontal="right"/>
    </xf>
    <xf numFmtId="238" fontId="23" fillId="0" borderId="0" applyFont="0" applyFill="0" applyBorder="0" applyProtection="0">
      <alignment horizontal="right"/>
    </xf>
    <xf numFmtId="238" fontId="3" fillId="0" borderId="0" applyFill="0" applyBorder="0" applyProtection="0">
      <alignment horizontal="right"/>
    </xf>
    <xf numFmtId="238" fontId="3" fillId="0" borderId="0" applyFill="0" applyBorder="0" applyProtection="0">
      <alignment horizontal="right"/>
    </xf>
    <xf numFmtId="238" fontId="3" fillId="0" borderId="0" applyFill="0" applyBorder="0" applyProtection="0">
      <alignment horizontal="right"/>
    </xf>
    <xf numFmtId="238" fontId="23" fillId="0" borderId="0" applyFont="0" applyFill="0" applyBorder="0" applyProtection="0">
      <alignment horizontal="right"/>
    </xf>
    <xf numFmtId="238" fontId="3" fillId="0" borderId="0" applyFill="0" applyBorder="0" applyProtection="0">
      <alignment horizontal="right"/>
    </xf>
    <xf numFmtId="239" fontId="23" fillId="0" borderId="0" applyFont="0" applyFill="0" applyBorder="0" applyProtection="0">
      <alignment horizontal="right"/>
    </xf>
    <xf numFmtId="239" fontId="3" fillId="0" borderId="0" applyFill="0" applyBorder="0" applyProtection="0">
      <alignment horizontal="right"/>
    </xf>
    <xf numFmtId="239" fontId="3" fillId="0" borderId="0" applyFill="0" applyBorder="0" applyProtection="0">
      <alignment horizontal="right"/>
    </xf>
    <xf numFmtId="239" fontId="3" fillId="0" borderId="0" applyFill="0" applyBorder="0" applyProtection="0">
      <alignment horizontal="right"/>
    </xf>
    <xf numFmtId="239" fontId="23" fillId="0" borderId="0" applyFont="0" applyFill="0" applyBorder="0" applyProtection="0">
      <alignment horizontal="right"/>
    </xf>
    <xf numFmtId="239" fontId="3" fillId="0" borderId="0" applyFill="0" applyBorder="0" applyProtection="0">
      <alignment horizontal="right"/>
    </xf>
    <xf numFmtId="240" fontId="23" fillId="0" borderId="0" applyFont="0" applyFill="0" applyBorder="0" applyProtection="0">
      <alignment horizontal="right"/>
    </xf>
    <xf numFmtId="240" fontId="3" fillId="0" borderId="0" applyFill="0" applyBorder="0" applyProtection="0">
      <alignment horizontal="right"/>
    </xf>
    <xf numFmtId="240" fontId="3" fillId="0" borderId="0" applyFill="0" applyBorder="0" applyProtection="0">
      <alignment horizontal="right"/>
    </xf>
    <xf numFmtId="240" fontId="3" fillId="0" borderId="0" applyFill="0" applyBorder="0" applyProtection="0">
      <alignment horizontal="right"/>
    </xf>
    <xf numFmtId="240" fontId="23" fillId="0" borderId="0" applyFont="0" applyFill="0" applyBorder="0" applyProtection="0">
      <alignment horizontal="right"/>
    </xf>
    <xf numFmtId="240" fontId="3" fillId="0" borderId="0" applyFill="0" applyBorder="0" applyProtection="0">
      <alignment horizontal="right"/>
    </xf>
    <xf numFmtId="241" fontId="23" fillId="0" borderId="0" applyFont="0" applyFill="0" applyBorder="0" applyProtection="0">
      <alignment horizontal="right"/>
    </xf>
    <xf numFmtId="241" fontId="3" fillId="0" borderId="0" applyFill="0" applyBorder="0" applyProtection="0">
      <alignment horizontal="right"/>
    </xf>
    <xf numFmtId="241" fontId="3" fillId="0" borderId="0" applyFill="0" applyBorder="0" applyProtection="0">
      <alignment horizontal="right"/>
    </xf>
    <xf numFmtId="241" fontId="3" fillId="0" borderId="0" applyFill="0" applyBorder="0" applyProtection="0">
      <alignment horizontal="right"/>
    </xf>
    <xf numFmtId="241" fontId="23" fillId="0" borderId="0" applyFont="0" applyFill="0" applyBorder="0" applyProtection="0">
      <alignment horizontal="right"/>
    </xf>
    <xf numFmtId="241" fontId="3" fillId="0" borderId="0" applyFill="0" applyBorder="0" applyProtection="0">
      <alignment horizontal="right"/>
    </xf>
    <xf numFmtId="242" fontId="23" fillId="0" borderId="0" applyFont="0" applyFill="0" applyBorder="0" applyProtection="0">
      <alignment horizontal="right"/>
    </xf>
    <xf numFmtId="242" fontId="3" fillId="0" borderId="0" applyFill="0" applyBorder="0" applyProtection="0">
      <alignment horizontal="right"/>
    </xf>
    <xf numFmtId="242" fontId="3" fillId="0" borderId="0" applyFill="0" applyBorder="0" applyProtection="0">
      <alignment horizontal="right"/>
    </xf>
    <xf numFmtId="242" fontId="3" fillId="0" borderId="0" applyFill="0" applyBorder="0" applyProtection="0">
      <alignment horizontal="right"/>
    </xf>
    <xf numFmtId="242" fontId="23" fillId="0" borderId="0" applyFont="0" applyFill="0" applyBorder="0" applyProtection="0">
      <alignment horizontal="right"/>
    </xf>
    <xf numFmtId="242" fontId="3" fillId="0" borderId="0" applyFill="0" applyBorder="0" applyProtection="0">
      <alignment horizontal="right"/>
    </xf>
    <xf numFmtId="243" fontId="23" fillId="0" borderId="0" applyFont="0" applyFill="0" applyBorder="0" applyProtection="0">
      <alignment horizontal="right"/>
    </xf>
    <xf numFmtId="243" fontId="3" fillId="0" borderId="0" applyFill="0" applyBorder="0" applyProtection="0">
      <alignment horizontal="right"/>
    </xf>
    <xf numFmtId="243" fontId="3" fillId="0" borderId="0" applyFill="0" applyBorder="0" applyProtection="0">
      <alignment horizontal="right"/>
    </xf>
    <xf numFmtId="243" fontId="3" fillId="0" borderId="0" applyFill="0" applyBorder="0" applyProtection="0">
      <alignment horizontal="right"/>
    </xf>
    <xf numFmtId="243" fontId="23" fillId="0" borderId="0" applyFont="0" applyFill="0" applyBorder="0" applyProtection="0">
      <alignment horizontal="right"/>
    </xf>
    <xf numFmtId="243" fontId="3" fillId="0" borderId="0" applyFill="0" applyBorder="0" applyProtection="0">
      <alignment horizontal="right"/>
    </xf>
    <xf numFmtId="244" fontId="22" fillId="0" borderId="0" applyFont="0" applyFill="0" applyBorder="0" applyProtection="0">
      <alignment horizontal="right"/>
    </xf>
    <xf numFmtId="244" fontId="3" fillId="0" borderId="0" applyFill="0" applyBorder="0" applyProtection="0">
      <alignment horizontal="right"/>
    </xf>
    <xf numFmtId="244" fontId="3" fillId="0" borderId="0" applyFill="0" applyBorder="0" applyProtection="0">
      <alignment horizontal="right"/>
    </xf>
    <xf numFmtId="244" fontId="3" fillId="0" borderId="0" applyFill="0" applyBorder="0" applyProtection="0">
      <alignment horizontal="right"/>
    </xf>
    <xf numFmtId="244" fontId="22" fillId="0" borderId="0" applyFont="0" applyFill="0" applyBorder="0" applyProtection="0">
      <alignment horizontal="right"/>
    </xf>
    <xf numFmtId="244" fontId="3" fillId="0" borderId="0" applyFill="0" applyBorder="0" applyProtection="0">
      <alignment horizontal="right"/>
    </xf>
    <xf numFmtId="245" fontId="22" fillId="0" borderId="0" applyFont="0" applyFill="0" applyBorder="0" applyProtection="0">
      <alignment horizontal="right"/>
    </xf>
    <xf numFmtId="245" fontId="3" fillId="0" borderId="0" applyFill="0" applyBorder="0" applyProtection="0">
      <alignment horizontal="right"/>
    </xf>
    <xf numFmtId="245" fontId="3" fillId="0" borderId="0" applyFill="0" applyBorder="0" applyProtection="0">
      <alignment horizontal="right"/>
    </xf>
    <xf numFmtId="245" fontId="3" fillId="0" borderId="0" applyFill="0" applyBorder="0" applyProtection="0">
      <alignment horizontal="right"/>
    </xf>
    <xf numFmtId="245" fontId="22" fillId="0" borderId="0" applyFont="0" applyFill="0" applyBorder="0" applyProtection="0">
      <alignment horizontal="right"/>
    </xf>
    <xf numFmtId="245" fontId="3" fillId="0" borderId="0" applyFill="0" applyBorder="0" applyProtection="0">
      <alignment horizontal="right"/>
    </xf>
    <xf numFmtId="246" fontId="22" fillId="0" borderId="0" applyFont="0" applyFill="0" applyBorder="0" applyProtection="0">
      <alignment horizontal="right"/>
    </xf>
    <xf numFmtId="246" fontId="3" fillId="0" borderId="0" applyFill="0" applyBorder="0" applyProtection="0">
      <alignment horizontal="right"/>
    </xf>
    <xf numFmtId="246" fontId="3" fillId="0" borderId="0" applyFill="0" applyBorder="0" applyProtection="0">
      <alignment horizontal="right"/>
    </xf>
    <xf numFmtId="246" fontId="3" fillId="0" borderId="0" applyFill="0" applyBorder="0" applyProtection="0">
      <alignment horizontal="right"/>
    </xf>
    <xf numFmtId="246" fontId="22" fillId="0" borderId="0" applyFont="0" applyFill="0" applyBorder="0" applyProtection="0">
      <alignment horizontal="right"/>
    </xf>
    <xf numFmtId="246" fontId="3" fillId="0" borderId="0" applyFill="0" applyBorder="0" applyProtection="0">
      <alignment horizontal="right"/>
    </xf>
    <xf numFmtId="247" fontId="22" fillId="0" borderId="0" applyFont="0" applyFill="0" applyBorder="0" applyProtection="0">
      <alignment horizontal="right"/>
    </xf>
    <xf numFmtId="247" fontId="3" fillId="0" borderId="0" applyFill="0" applyBorder="0" applyProtection="0">
      <alignment horizontal="right"/>
    </xf>
    <xf numFmtId="247" fontId="3" fillId="0" borderId="0" applyFill="0" applyBorder="0" applyProtection="0">
      <alignment horizontal="right"/>
    </xf>
    <xf numFmtId="247" fontId="3" fillId="0" borderId="0" applyFill="0" applyBorder="0" applyProtection="0">
      <alignment horizontal="right"/>
    </xf>
    <xf numFmtId="247" fontId="22" fillId="0" borderId="0" applyFont="0" applyFill="0" applyBorder="0" applyProtection="0">
      <alignment horizontal="right"/>
    </xf>
    <xf numFmtId="247" fontId="3" fillId="0" borderId="0" applyFill="0" applyBorder="0" applyProtection="0">
      <alignment horizontal="right"/>
    </xf>
    <xf numFmtId="248" fontId="22" fillId="0" borderId="0" applyFont="0" applyFill="0" applyBorder="0" applyProtection="0">
      <alignment horizontal="right"/>
    </xf>
    <xf numFmtId="248" fontId="3" fillId="0" borderId="0" applyFill="0" applyBorder="0" applyProtection="0">
      <alignment horizontal="right"/>
    </xf>
    <xf numFmtId="248" fontId="3" fillId="0" borderId="0" applyFill="0" applyBorder="0" applyProtection="0">
      <alignment horizontal="right"/>
    </xf>
    <xf numFmtId="248" fontId="3" fillId="0" borderId="0" applyFill="0" applyBorder="0" applyProtection="0">
      <alignment horizontal="right"/>
    </xf>
    <xf numFmtId="248" fontId="22" fillId="0" borderId="0" applyFont="0" applyFill="0" applyBorder="0" applyProtection="0">
      <alignment horizontal="right"/>
    </xf>
    <xf numFmtId="248" fontId="3" fillId="0" borderId="0" applyFill="0" applyBorder="0" applyProtection="0">
      <alignment horizontal="right"/>
    </xf>
    <xf numFmtId="249" fontId="22" fillId="0" borderId="0" applyFont="0" applyFill="0" applyBorder="0" applyProtection="0">
      <alignment horizontal="right"/>
    </xf>
    <xf numFmtId="249" fontId="3" fillId="0" borderId="0" applyFill="0" applyBorder="0" applyProtection="0">
      <alignment horizontal="right"/>
    </xf>
    <xf numFmtId="249" fontId="3" fillId="0" borderId="0" applyFill="0" applyBorder="0" applyProtection="0">
      <alignment horizontal="right"/>
    </xf>
    <xf numFmtId="249" fontId="3" fillId="0" borderId="0" applyFill="0" applyBorder="0" applyProtection="0">
      <alignment horizontal="right"/>
    </xf>
    <xf numFmtId="249" fontId="22" fillId="0" borderId="0" applyFont="0" applyFill="0" applyBorder="0" applyProtection="0">
      <alignment horizontal="right"/>
    </xf>
    <xf numFmtId="249" fontId="3" fillId="0" borderId="0" applyFill="0" applyBorder="0" applyProtection="0">
      <alignment horizontal="right"/>
    </xf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178" fontId="23" fillId="0" borderId="0" applyFont="0" applyFill="0" applyBorder="0" applyAlignment="0" applyProtection="0"/>
    <xf numFmtId="250" fontId="18" fillId="0" borderId="0" applyFont="0" applyFill="0" applyBorder="0" applyAlignment="0" applyProtection="0"/>
    <xf numFmtId="250" fontId="3" fillId="0" borderId="0" applyFill="0" applyBorder="0" applyAlignment="0" applyProtection="0"/>
    <xf numFmtId="250" fontId="3" fillId="0" borderId="0" applyFill="0" applyBorder="0" applyAlignment="0" applyProtection="0"/>
    <xf numFmtId="250" fontId="3" fillId="0" borderId="0" applyFill="0" applyBorder="0" applyAlignment="0" applyProtection="0"/>
    <xf numFmtId="250" fontId="18" fillId="0" borderId="0" applyFont="0" applyFill="0" applyBorder="0" applyAlignment="0" applyProtection="0"/>
    <xf numFmtId="250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3" fillId="0" borderId="0" applyFill="0" applyBorder="0" applyAlignment="0" applyProtection="0"/>
    <xf numFmtId="178" fontId="23" fillId="0" borderId="0" applyFont="0" applyFill="0" applyBorder="0" applyAlignment="0" applyProtection="0"/>
    <xf numFmtId="178" fontId="3" fillId="0" borderId="0" applyFill="0" applyBorder="0" applyAlignment="0" applyProtection="0"/>
    <xf numFmtId="0" fontId="27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251" fontId="23" fillId="0" borderId="0" applyFont="0" applyFill="0" applyBorder="0" applyAlignment="0" applyProtection="0"/>
    <xf numFmtId="252" fontId="18" fillId="0" borderId="0" applyFont="0" applyFill="0" applyBorder="0" applyAlignment="0" applyProtection="0"/>
    <xf numFmtId="274" fontId="3" fillId="0" borderId="0" applyFill="0" applyBorder="0" applyAlignment="0" applyProtection="0"/>
    <xf numFmtId="274" fontId="3" fillId="0" borderId="0" applyFill="0" applyBorder="0" applyAlignment="0" applyProtection="0"/>
    <xf numFmtId="274" fontId="3" fillId="0" borderId="0" applyFill="0" applyBorder="0" applyAlignment="0" applyProtection="0"/>
    <xf numFmtId="252" fontId="18" fillId="0" borderId="0" applyFont="0" applyFill="0" applyBorder="0" applyAlignment="0" applyProtection="0"/>
    <xf numFmtId="274" fontId="3" fillId="0" borderId="0" applyFill="0" applyBorder="0" applyAlignment="0" applyProtection="0"/>
    <xf numFmtId="273" fontId="3" fillId="0" borderId="0" applyFill="0" applyBorder="0" applyAlignment="0" applyProtection="0"/>
    <xf numFmtId="273" fontId="3" fillId="0" borderId="0" applyFill="0" applyBorder="0" applyAlignment="0" applyProtection="0"/>
    <xf numFmtId="273" fontId="3" fillId="0" borderId="0" applyFill="0" applyBorder="0" applyAlignment="0" applyProtection="0"/>
    <xf numFmtId="251" fontId="23" fillId="0" borderId="0" applyFont="0" applyFill="0" applyBorder="0" applyAlignment="0" applyProtection="0"/>
    <xf numFmtId="273" fontId="3" fillId="0" borderId="0" applyFill="0" applyBorder="0" applyAlignment="0" applyProtection="0"/>
    <xf numFmtId="39" fontId="23" fillId="0" borderId="0" applyFont="0" applyFill="0" applyBorder="0" applyAlignment="0" applyProtection="0"/>
    <xf numFmtId="253" fontId="18" fillId="0" borderId="0" applyFont="0" applyFill="0" applyBorder="0" applyAlignment="0" applyProtection="0"/>
    <xf numFmtId="253" fontId="3" fillId="0" borderId="0" applyFill="0" applyBorder="0" applyAlignment="0" applyProtection="0"/>
    <xf numFmtId="253" fontId="3" fillId="0" borderId="0" applyFill="0" applyBorder="0" applyAlignment="0" applyProtection="0"/>
    <xf numFmtId="253" fontId="3" fillId="0" borderId="0" applyFill="0" applyBorder="0" applyAlignment="0" applyProtection="0"/>
    <xf numFmtId="253" fontId="18" fillId="0" borderId="0" applyFont="0" applyFill="0" applyBorder="0" applyAlignment="0" applyProtection="0"/>
    <xf numFmtId="253" fontId="3" fillId="0" borderId="0" applyFill="0" applyBorder="0" applyAlignment="0" applyProtection="0"/>
    <xf numFmtId="39" fontId="3" fillId="0" borderId="0" applyFill="0" applyBorder="0" applyAlignment="0" applyProtection="0"/>
    <xf numFmtId="39" fontId="3" fillId="0" borderId="0" applyFill="0" applyBorder="0" applyAlignment="0" applyProtection="0"/>
    <xf numFmtId="39" fontId="3" fillId="0" borderId="0" applyFill="0" applyBorder="0" applyAlignment="0" applyProtection="0"/>
    <xf numFmtId="39" fontId="23" fillId="0" borderId="0" applyFont="0" applyFill="0" applyBorder="0" applyAlignment="0" applyProtection="0"/>
    <xf numFmtId="39" fontId="3" fillId="0" borderId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31" fillId="0" borderId="0" applyFont="0" applyFill="0" applyBorder="0" applyAlignment="0" applyProtection="0">
      <alignment vertical="center"/>
    </xf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1" fillId="0" borderId="0" applyFont="0" applyFill="0" applyBorder="0" applyAlignment="0" applyProtection="0">
      <alignment vertical="center"/>
    </xf>
    <xf numFmtId="0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54" fontId="18" fillId="0" borderId="0" applyFont="0" applyFill="0" applyBorder="0" applyAlignment="0" applyProtection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254" fontId="18" fillId="0" borderId="0" applyFont="0" applyFill="0" applyBorder="0" applyAlignment="0" applyProtection="0"/>
    <xf numFmtId="275" fontId="3" fillId="0" borderId="0" applyFill="0" applyBorder="0" applyAlignment="0" applyProtection="0"/>
    <xf numFmtId="254" fontId="18" fillId="0" borderId="0" applyFont="0" applyFill="0" applyBorder="0" applyAlignment="0" applyProtection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275" fontId="3" fillId="0" borderId="0" applyFill="0" applyBorder="0" applyAlignment="0" applyProtection="0"/>
    <xf numFmtId="254" fontId="18" fillId="0" borderId="0" applyFont="0" applyFill="0" applyBorder="0" applyAlignment="0" applyProtection="0"/>
    <xf numFmtId="275" fontId="3" fillId="0" borderId="0" applyFill="0" applyBorder="0" applyAlignment="0" applyProtection="0"/>
    <xf numFmtId="272" fontId="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255" fontId="18" fillId="0" borderId="0" applyFont="0" applyFill="0" applyBorder="0" applyAlignment="0" applyProtection="0"/>
    <xf numFmtId="276" fontId="3" fillId="0" borderId="0" applyFill="0" applyBorder="0" applyAlignment="0" applyProtection="0"/>
    <xf numFmtId="276" fontId="3" fillId="0" borderId="0" applyFill="0" applyBorder="0" applyAlignment="0" applyProtection="0"/>
    <xf numFmtId="276" fontId="3" fillId="0" borderId="0" applyFill="0" applyBorder="0" applyAlignment="0" applyProtection="0"/>
    <xf numFmtId="255" fontId="18" fillId="0" borderId="0" applyFont="0" applyFill="0" applyBorder="0" applyAlignment="0" applyProtection="0"/>
    <xf numFmtId="276" fontId="3" fillId="0" borderId="0" applyFill="0" applyBorder="0" applyAlignment="0" applyProtection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6" borderId="0" applyNumberFormat="0" applyFon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3" fillId="7" borderId="0" applyNumberFormat="0" applyAlignment="0" applyProtection="0"/>
    <xf numFmtId="0" fontId="18" fillId="6" borderId="0" applyNumberFormat="0" applyFont="0" applyAlignment="0" applyProtection="0"/>
    <xf numFmtId="0" fontId="3" fillId="7" borderId="0" applyNumberFormat="0" applyAlignment="0" applyProtection="0"/>
    <xf numFmtId="0" fontId="27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56" fontId="23" fillId="0" borderId="0" applyFont="0" applyFill="0" applyBorder="0" applyAlignment="0" applyProtection="0"/>
    <xf numFmtId="257" fontId="18" fillId="0" borderId="0" applyFont="0" applyFill="0" applyBorder="0" applyAlignment="0" applyProtection="0"/>
    <xf numFmtId="278" fontId="3" fillId="0" borderId="0" applyFill="0" applyBorder="0" applyAlignment="0" applyProtection="0"/>
    <xf numFmtId="278" fontId="3" fillId="0" borderId="0" applyFill="0" applyBorder="0" applyAlignment="0" applyProtection="0"/>
    <xf numFmtId="278" fontId="3" fillId="0" borderId="0" applyFill="0" applyBorder="0" applyAlignment="0" applyProtection="0"/>
    <xf numFmtId="257" fontId="18" fillId="0" borderId="0" applyFont="0" applyFill="0" applyBorder="0" applyAlignment="0" applyProtection="0"/>
    <xf numFmtId="278" fontId="3" fillId="0" borderId="0" applyFill="0" applyBorder="0" applyAlignment="0" applyProtection="0"/>
    <xf numFmtId="277" fontId="3" fillId="0" borderId="0" applyFill="0" applyBorder="0" applyAlignment="0" applyProtection="0"/>
    <xf numFmtId="277" fontId="3" fillId="0" borderId="0" applyFill="0" applyBorder="0" applyAlignment="0" applyProtection="0"/>
    <xf numFmtId="277" fontId="3" fillId="0" borderId="0" applyFill="0" applyBorder="0" applyAlignment="0" applyProtection="0"/>
    <xf numFmtId="256" fontId="23" fillId="0" borderId="0" applyFont="0" applyFill="0" applyBorder="0" applyAlignment="0" applyProtection="0"/>
    <xf numFmtId="277" fontId="3" fillId="0" borderId="0" applyFill="0" applyBorder="0" applyAlignment="0" applyProtection="0"/>
    <xf numFmtId="258" fontId="23" fillId="0" borderId="0" applyFont="0" applyFill="0" applyBorder="0" applyAlignment="0" applyProtection="0"/>
    <xf numFmtId="259" fontId="18" fillId="0" borderId="0" applyFont="0" applyFill="0" applyBorder="0" applyProtection="0">
      <alignment horizontal="right"/>
    </xf>
    <xf numFmtId="259" fontId="3" fillId="0" borderId="0" applyFill="0" applyBorder="0" applyProtection="0">
      <alignment horizontal="right"/>
    </xf>
    <xf numFmtId="259" fontId="3" fillId="0" borderId="0" applyFill="0" applyBorder="0" applyProtection="0">
      <alignment horizontal="right"/>
    </xf>
    <xf numFmtId="259" fontId="3" fillId="0" borderId="0" applyFill="0" applyBorder="0" applyProtection="0">
      <alignment horizontal="right"/>
    </xf>
    <xf numFmtId="259" fontId="18" fillId="0" borderId="0" applyFont="0" applyFill="0" applyBorder="0" applyProtection="0">
      <alignment horizontal="right"/>
    </xf>
    <xf numFmtId="259" fontId="3" fillId="0" borderId="0" applyFill="0" applyBorder="0" applyProtection="0">
      <alignment horizontal="right"/>
    </xf>
    <xf numFmtId="258" fontId="3" fillId="0" borderId="0" applyFill="0" applyBorder="0" applyAlignment="0" applyProtection="0"/>
    <xf numFmtId="258" fontId="3" fillId="0" borderId="0" applyFill="0" applyBorder="0" applyAlignment="0" applyProtection="0"/>
    <xf numFmtId="258" fontId="3" fillId="0" borderId="0" applyFill="0" applyBorder="0" applyAlignment="0" applyProtection="0"/>
    <xf numFmtId="258" fontId="23" fillId="0" borderId="0" applyFont="0" applyFill="0" applyBorder="0" applyAlignment="0" applyProtection="0"/>
    <xf numFmtId="258" fontId="3" fillId="0" borderId="0" applyFill="0" applyBorder="0" applyAlignment="0" applyProtection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260" fontId="23" fillId="0" borderId="0" applyFont="0" applyFill="0" applyBorder="0" applyAlignment="0" applyProtection="0"/>
    <xf numFmtId="279" fontId="3" fillId="0" borderId="0" applyFill="0" applyBorder="0" applyAlignment="0" applyProtection="0"/>
    <xf numFmtId="279" fontId="3" fillId="0" borderId="0" applyFill="0" applyBorder="0" applyAlignment="0" applyProtection="0"/>
    <xf numFmtId="279" fontId="3" fillId="0" borderId="0" applyFill="0" applyBorder="0" applyAlignment="0" applyProtection="0"/>
    <xf numFmtId="260" fontId="23" fillId="0" borderId="0" applyFont="0" applyFill="0" applyBorder="0" applyAlignment="0" applyProtection="0"/>
    <xf numFmtId="279" fontId="3" fillId="0" borderId="0" applyFill="0" applyBorder="0" applyAlignment="0" applyProtection="0"/>
    <xf numFmtId="261" fontId="23" fillId="0" borderId="0" applyFont="0" applyFill="0" applyBorder="0" applyAlignment="0" applyProtection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261" fontId="3" fillId="0" borderId="0" applyFill="0" applyBorder="0" applyAlignment="0" applyProtection="0"/>
    <xf numFmtId="261" fontId="23" fillId="0" borderId="0" applyFont="0" applyFill="0" applyBorder="0" applyAlignment="0" applyProtection="0"/>
    <xf numFmtId="261" fontId="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0" fontId="23" fillId="0" borderId="0" applyFont="0" applyFill="0" applyBorder="0" applyAlignment="0" applyProtection="0"/>
    <xf numFmtId="0" fontId="3" fillId="0" borderId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1" fillId="0" borderId="0">
      <alignment vertical="center"/>
    </xf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5" fillId="0" borderId="0" applyNumberFormat="0" applyFill="0" applyBorder="0" applyProtection="0">
      <alignment vertical="top"/>
    </xf>
    <xf numFmtId="0" fontId="36" fillId="0" borderId="0" applyNumberFormat="0" applyFill="0" applyBorder="0" applyProtection="0">
      <alignment vertical="top"/>
    </xf>
    <xf numFmtId="0" fontId="28" fillId="0" borderId="0"/>
    <xf numFmtId="0" fontId="29" fillId="0" borderId="0"/>
    <xf numFmtId="0" fontId="29" fillId="0" borderId="0"/>
    <xf numFmtId="0" fontId="28" fillId="0" borderId="0"/>
    <xf numFmtId="0" fontId="37" fillId="0" borderId="10" applyNumberFormat="0" applyFill="0" applyAlignment="0" applyProtection="0"/>
    <xf numFmtId="0" fontId="38" fillId="0" borderId="11" applyNumberFormat="0" applyFill="0" applyProtection="0">
      <alignment horizontal="center"/>
    </xf>
    <xf numFmtId="0" fontId="38" fillId="0" borderId="0" applyNumberFormat="0" applyFill="0" applyBorder="0" applyProtection="0">
      <alignment horizontal="left"/>
    </xf>
    <xf numFmtId="0" fontId="39" fillId="0" borderId="0" applyNumberFormat="0" applyFill="0" applyBorder="0" applyProtection="0">
      <alignment horizontal="centerContinuous"/>
    </xf>
    <xf numFmtId="0" fontId="40" fillId="0" borderId="0" applyNumberFormat="0" applyFill="0" applyBorder="0" applyProtection="0">
      <alignment horizontal="center"/>
    </xf>
    <xf numFmtId="0" fontId="40" fillId="0" borderId="0" applyNumberFormat="0" applyFill="0" applyBorder="0" applyProtection="0">
      <alignment horizontal="center"/>
    </xf>
    <xf numFmtId="0" fontId="39" fillId="0" borderId="0" applyNumberFormat="0" applyFill="0" applyBorder="0" applyProtection="0">
      <alignment horizontal="centerContinuous"/>
    </xf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7" fillId="0" borderId="0"/>
    <xf numFmtId="0" fontId="20" fillId="0" borderId="0"/>
    <xf numFmtId="0" fontId="26" fillId="0" borderId="0"/>
    <xf numFmtId="0" fontId="26" fillId="0" borderId="0"/>
    <xf numFmtId="0" fontId="20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12">
      <protection locked="0"/>
    </xf>
    <xf numFmtId="0" fontId="31" fillId="0" borderId="0">
      <alignment vertical="center"/>
    </xf>
    <xf numFmtId="0" fontId="32" fillId="0" borderId="0">
      <alignment vertical="center"/>
    </xf>
    <xf numFmtId="0" fontId="41" fillId="0" borderId="0">
      <protection locked="0"/>
    </xf>
    <xf numFmtId="0" fontId="41" fillId="0" borderId="0">
      <protection locked="0"/>
    </xf>
    <xf numFmtId="0" fontId="23" fillId="0" borderId="0"/>
    <xf numFmtId="0" fontId="21" fillId="0" borderId="12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12">
      <protection locked="0"/>
    </xf>
    <xf numFmtId="0" fontId="30" fillId="0" borderId="0">
      <protection locked="0"/>
    </xf>
    <xf numFmtId="0" fontId="30" fillId="0" borderId="13">
      <protection locked="0"/>
    </xf>
    <xf numFmtId="0" fontId="30" fillId="0" borderId="0">
      <protection locked="0"/>
    </xf>
    <xf numFmtId="0" fontId="30" fillId="0" borderId="13">
      <protection locked="0"/>
    </xf>
    <xf numFmtId="0" fontId="30" fillId="0" borderId="0">
      <protection locked="0"/>
    </xf>
    <xf numFmtId="0" fontId="30" fillId="0" borderId="13">
      <protection locked="0"/>
    </xf>
    <xf numFmtId="0" fontId="21" fillId="0" borderId="0">
      <protection locked="0"/>
    </xf>
    <xf numFmtId="0" fontId="21" fillId="0" borderId="12">
      <protection locked="0"/>
    </xf>
    <xf numFmtId="0" fontId="21" fillId="0" borderId="0">
      <protection locked="0"/>
    </xf>
    <xf numFmtId="0" fontId="21" fillId="0" borderId="12">
      <protection locked="0"/>
    </xf>
    <xf numFmtId="0" fontId="30" fillId="0" borderId="0">
      <protection locked="0"/>
    </xf>
    <xf numFmtId="0" fontId="30" fillId="0" borderId="13">
      <protection locked="0"/>
    </xf>
    <xf numFmtId="0" fontId="30" fillId="0" borderId="0">
      <protection locked="0"/>
    </xf>
    <xf numFmtId="0" fontId="30" fillId="0" borderId="13">
      <protection locked="0"/>
    </xf>
    <xf numFmtId="0" fontId="21" fillId="0" borderId="0">
      <protection locked="0"/>
    </xf>
    <xf numFmtId="0" fontId="21" fillId="0" borderId="12">
      <protection locked="0"/>
    </xf>
    <xf numFmtId="0" fontId="21" fillId="0" borderId="0">
      <protection locked="0"/>
    </xf>
    <xf numFmtId="0" fontId="2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3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41" fillId="0" borderId="0">
      <protection locked="0"/>
    </xf>
    <xf numFmtId="0" fontId="41" fillId="0" borderId="0">
      <protection locked="0"/>
    </xf>
    <xf numFmtId="206" fontId="23" fillId="0" borderId="0" applyFont="0" applyBorder="0">
      <alignment horizontal="right"/>
    </xf>
    <xf numFmtId="207" fontId="23" fillId="0" borderId="0" applyFont="0" applyBorder="0">
      <alignment horizontal="right"/>
    </xf>
    <xf numFmtId="208" fontId="23" fillId="0" borderId="0" applyFont="0" applyBorder="0">
      <alignment horizontal="right"/>
    </xf>
    <xf numFmtId="209" fontId="23" fillId="0" borderId="0" applyFont="0" applyBorder="0">
      <alignment horizontal="right"/>
    </xf>
    <xf numFmtId="215" fontId="42" fillId="0" borderId="0" applyFont="0" applyBorder="0">
      <alignment horizontal="right"/>
    </xf>
    <xf numFmtId="281" fontId="3" fillId="0" borderId="0" applyBorder="0">
      <alignment horizontal="right"/>
    </xf>
    <xf numFmtId="219" fontId="23" fillId="0" borderId="0" applyFont="0" applyBorder="0">
      <alignment horizontal="right"/>
    </xf>
    <xf numFmtId="213" fontId="42" fillId="0" borderId="0" applyFont="0" applyFill="0" applyBorder="0"/>
    <xf numFmtId="262" fontId="18" fillId="0" borderId="0">
      <alignment horizontal="center"/>
    </xf>
    <xf numFmtId="212" fontId="42" fillId="0" borderId="0" applyFont="0" applyBorder="0">
      <alignment horizontal="right"/>
    </xf>
    <xf numFmtId="282" fontId="3" fillId="0" borderId="0" applyBorder="0">
      <alignment horizontal="right"/>
    </xf>
    <xf numFmtId="214" fontId="42" fillId="0" borderId="0" applyFont="0" applyFill="0" applyBorder="0"/>
    <xf numFmtId="4" fontId="43" fillId="0" borderId="14" applyBorder="0" applyProtection="0">
      <alignment horizontal="left" wrapText="1"/>
    </xf>
    <xf numFmtId="210" fontId="42" fillId="0" borderId="0" applyFont="0" applyBorder="0">
      <alignment horizontal="right"/>
    </xf>
    <xf numFmtId="280" fontId="3" fillId="0" borderId="0" applyBorder="0">
      <alignment horizontal="right"/>
    </xf>
    <xf numFmtId="280" fontId="3" fillId="0" borderId="0" applyBorder="0">
      <alignment horizontal="right"/>
    </xf>
    <xf numFmtId="280" fontId="3" fillId="0" borderId="0" applyBorder="0">
      <alignment horizontal="right"/>
    </xf>
    <xf numFmtId="206" fontId="23" fillId="0" borderId="0" applyFont="0" applyBorder="0">
      <alignment horizontal="right"/>
    </xf>
    <xf numFmtId="169" fontId="23" fillId="0" borderId="0" applyFont="0" applyBorder="0">
      <alignment horizontal="right"/>
    </xf>
    <xf numFmtId="169" fontId="3" fillId="0" borderId="0" applyBorder="0">
      <alignment horizontal="right"/>
    </xf>
    <xf numFmtId="169" fontId="3" fillId="0" borderId="0" applyBorder="0">
      <alignment horizontal="right"/>
    </xf>
    <xf numFmtId="169" fontId="3" fillId="0" borderId="0" applyBorder="0">
      <alignment horizontal="right"/>
    </xf>
    <xf numFmtId="169" fontId="23" fillId="0" borderId="0" applyFont="0" applyBorder="0">
      <alignment horizontal="right"/>
    </xf>
    <xf numFmtId="169" fontId="3" fillId="0" borderId="0" applyBorder="0">
      <alignment horizontal="right"/>
    </xf>
    <xf numFmtId="169" fontId="23" fillId="0" borderId="0" applyFont="0" applyBorder="0">
      <alignment horizontal="right"/>
    </xf>
    <xf numFmtId="169" fontId="3" fillId="0" borderId="0" applyBorder="0">
      <alignment horizontal="right"/>
    </xf>
    <xf numFmtId="169" fontId="3" fillId="0" borderId="0" applyBorder="0">
      <alignment horizontal="right"/>
    </xf>
    <xf numFmtId="169" fontId="3" fillId="0" borderId="0" applyBorder="0">
      <alignment horizontal="right"/>
    </xf>
    <xf numFmtId="169" fontId="23" fillId="0" borderId="0" applyFont="0" applyBorder="0">
      <alignment horizontal="right"/>
    </xf>
    <xf numFmtId="169" fontId="3" fillId="0" borderId="0" applyBorder="0">
      <alignment horizontal="right"/>
    </xf>
    <xf numFmtId="280" fontId="3" fillId="0" borderId="0" applyBorder="0">
      <alignment horizontal="right"/>
    </xf>
    <xf numFmtId="0" fontId="25" fillId="0" borderId="0" applyFont="0" applyFill="0" applyBorder="0" applyAlignment="0" applyProtection="0"/>
    <xf numFmtId="0" fontId="44" fillId="8" borderId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2" borderId="0" applyNumberFormat="0" applyBorder="0" applyAlignment="0" applyProtection="0"/>
    <xf numFmtId="0" fontId="45" fillId="15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175" fontId="47" fillId="0" borderId="9">
      <protection locked="0"/>
    </xf>
    <xf numFmtId="0" fontId="48" fillId="0" borderId="0">
      <alignment vertical="center"/>
    </xf>
    <xf numFmtId="0" fontId="49" fillId="23" borderId="9">
      <alignment vertical="center"/>
    </xf>
    <xf numFmtId="0" fontId="50" fillId="0" borderId="0" applyNumberFormat="0" applyFill="0" applyBorder="0" applyAlignment="0" applyProtection="0">
      <alignment vertical="top"/>
      <protection locked="0"/>
    </xf>
    <xf numFmtId="184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178" fontId="51" fillId="0" borderId="0" applyNumberFormat="0" applyFill="0" applyBorder="0" applyAlignment="0" applyProtection="0"/>
    <xf numFmtId="0" fontId="52" fillId="0" borderId="0"/>
    <xf numFmtId="178" fontId="22" fillId="0" borderId="0" applyNumberFormat="0" applyFont="0" applyAlignment="0" applyProtection="0"/>
    <xf numFmtId="0" fontId="53" fillId="24" borderId="15">
      <alignment horizontal="center"/>
    </xf>
    <xf numFmtId="177" fontId="54" fillId="0" borderId="0" applyFill="0" applyBorder="0" applyAlignment="0"/>
    <xf numFmtId="175" fontId="54" fillId="0" borderId="0" applyFill="0" applyBorder="0" applyAlignment="0"/>
    <xf numFmtId="168" fontId="54" fillId="0" borderId="0" applyFill="0" applyBorder="0" applyAlignment="0"/>
    <xf numFmtId="178" fontId="31" fillId="0" borderId="0" applyFill="0" applyBorder="0" applyAlignment="0"/>
    <xf numFmtId="179" fontId="31" fillId="0" borderId="0" applyFill="0" applyBorder="0" applyAlignment="0"/>
    <xf numFmtId="177" fontId="54" fillId="0" borderId="0" applyFill="0" applyBorder="0" applyAlignment="0"/>
    <xf numFmtId="180" fontId="31" fillId="0" borderId="0" applyFill="0" applyBorder="0" applyAlignment="0"/>
    <xf numFmtId="175" fontId="54" fillId="0" borderId="0" applyFill="0" applyBorder="0" applyAlignment="0"/>
    <xf numFmtId="193" fontId="23" fillId="0" borderId="0" applyFont="0" applyFill="0" applyBorder="0" applyAlignment="0" applyProtection="0"/>
    <xf numFmtId="0" fontId="22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55" fillId="0" borderId="0" applyFont="0" applyFill="0" applyBorder="0" applyAlignment="0" applyProtection="0"/>
    <xf numFmtId="37" fontId="55" fillId="0" borderId="0" applyFont="0" applyFill="0" applyBorder="0" applyAlignment="0" applyProtection="0"/>
    <xf numFmtId="176" fontId="54" fillId="0" borderId="0" applyFont="0" applyFill="0" applyBorder="0" applyAlignment="0" applyProtection="0"/>
    <xf numFmtId="3" fontId="23" fillId="0" borderId="0" applyFont="0" applyFill="0" applyBorder="0" applyAlignment="0" applyProtection="0"/>
    <xf numFmtId="197" fontId="56" fillId="0" borderId="16" applyNumberFormat="0" applyFill="0" applyBorder="0" applyAlignment="0" applyProtection="0"/>
    <xf numFmtId="263" fontId="57" fillId="0" borderId="0"/>
    <xf numFmtId="264" fontId="57" fillId="0" borderId="0"/>
    <xf numFmtId="221" fontId="57" fillId="0" borderId="0"/>
    <xf numFmtId="0" fontId="58" fillId="0" borderId="17">
      <alignment horizontal="left"/>
    </xf>
    <xf numFmtId="0" fontId="22" fillId="0" borderId="0" applyFont="0" applyFill="0" applyBorder="0" applyAlignment="0" applyProtection="0"/>
    <xf numFmtId="175" fontId="54" fillId="0" borderId="0" applyFont="0" applyFill="0" applyBorder="0" applyAlignment="0" applyProtection="0"/>
    <xf numFmtId="180" fontId="31" fillId="0" borderId="0" applyFont="0" applyFill="0" applyBorder="0" applyAlignment="0" applyProtection="0"/>
    <xf numFmtId="265" fontId="23" fillId="0" borderId="0" applyFont="0" applyFill="0" applyBorder="0" applyAlignment="0" applyProtection="0"/>
    <xf numFmtId="0" fontId="59" fillId="0" borderId="0"/>
    <xf numFmtId="0" fontId="59" fillId="0" borderId="18"/>
    <xf numFmtId="195" fontId="23" fillId="0" borderId="0" applyFont="0" applyFill="0" applyBorder="0" applyAlignment="0" applyProtection="0"/>
    <xf numFmtId="14" fontId="60" fillId="0" borderId="0" applyFill="0" applyBorder="0" applyAlignment="0"/>
    <xf numFmtId="14" fontId="61" fillId="0" borderId="0" applyFont="0" applyBorder="0">
      <alignment vertical="top"/>
    </xf>
    <xf numFmtId="38" fontId="44" fillId="0" borderId="19">
      <alignment vertical="center"/>
    </xf>
    <xf numFmtId="192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216" fontId="42" fillId="0" borderId="0" applyFont="0" applyBorder="0">
      <alignment horizontal="right"/>
    </xf>
    <xf numFmtId="217" fontId="42" fillId="0" borderId="0" applyFont="0" applyBorder="0">
      <alignment horizontal="right"/>
    </xf>
    <xf numFmtId="218" fontId="42" fillId="0" borderId="0" applyFont="0" applyBorder="0">
      <alignment horizontal="right"/>
    </xf>
    <xf numFmtId="283" fontId="3" fillId="0" borderId="0" applyBorder="0">
      <alignment horizontal="right"/>
    </xf>
    <xf numFmtId="177" fontId="54" fillId="0" borderId="0" applyFill="0" applyBorder="0" applyAlignment="0"/>
    <xf numFmtId="175" fontId="54" fillId="0" borderId="0" applyFill="0" applyBorder="0" applyAlignment="0"/>
    <xf numFmtId="177" fontId="54" fillId="0" borderId="0" applyFill="0" applyBorder="0" applyAlignment="0"/>
    <xf numFmtId="180" fontId="31" fillId="0" borderId="0" applyFill="0" applyBorder="0" applyAlignment="0"/>
    <xf numFmtId="175" fontId="54" fillId="0" borderId="0" applyFill="0" applyBorder="0" applyAlignment="0"/>
    <xf numFmtId="203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21" fillId="0" borderId="0">
      <protection locked="0"/>
    </xf>
    <xf numFmtId="0" fontId="21" fillId="0" borderId="0">
      <protection locked="0"/>
    </xf>
    <xf numFmtId="0" fontId="64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64" fillId="0" borderId="0">
      <protection locked="0"/>
    </xf>
    <xf numFmtId="196" fontId="23" fillId="0" borderId="0" applyFont="0" applyFill="0" applyBorder="0" applyAlignment="0" applyProtection="0"/>
    <xf numFmtId="1" fontId="55" fillId="0" borderId="0" applyFont="0" applyFill="0" applyBorder="0" applyAlignment="0" applyProtection="0"/>
    <xf numFmtId="0" fontId="23" fillId="0" borderId="0"/>
    <xf numFmtId="0" fontId="65" fillId="0" borderId="0" applyNumberFormat="0" applyFill="0" applyBorder="0" applyAlignment="0" applyProtection="0">
      <alignment vertical="top"/>
      <protection locked="0"/>
    </xf>
    <xf numFmtId="9" fontId="66" fillId="0" borderId="0" applyAlignment="0" applyProtection="0"/>
    <xf numFmtId="9" fontId="66" fillId="3" borderId="0" applyAlignment="0" applyProtection="0"/>
    <xf numFmtId="41" fontId="66" fillId="0" borderId="0" applyAlignment="0" applyProtection="0"/>
    <xf numFmtId="41" fontId="66" fillId="3" borderId="0" applyAlignment="0" applyProtection="0"/>
    <xf numFmtId="192" fontId="67" fillId="0" borderId="0" applyNumberFormat="0" applyFill="0" applyBorder="0" applyAlignment="0" applyProtection="0"/>
    <xf numFmtId="38" fontId="19" fillId="23" borderId="0" applyNumberFormat="0" applyBorder="0" applyAlignment="0" applyProtection="0"/>
    <xf numFmtId="1" fontId="68" fillId="0" borderId="0" applyNumberFormat="0" applyAlignment="0">
      <alignment vertical="top"/>
    </xf>
    <xf numFmtId="9" fontId="69" fillId="0" borderId="0" applyAlignment="0"/>
    <xf numFmtId="9" fontId="69" fillId="3" borderId="0" applyAlignment="0"/>
    <xf numFmtId="41" fontId="69" fillId="0" borderId="0" applyAlignment="0"/>
    <xf numFmtId="41" fontId="69" fillId="3" borderId="0" applyAlignment="0"/>
    <xf numFmtId="38" fontId="70" fillId="0" borderId="0" applyNumberFormat="0"/>
    <xf numFmtId="0" fontId="71" fillId="0" borderId="20" applyNumberFormat="0" applyAlignment="0" applyProtection="0">
      <alignment horizontal="left" vertical="center"/>
    </xf>
    <xf numFmtId="0" fontId="71" fillId="0" borderId="7">
      <alignment horizontal="left" vertical="center"/>
    </xf>
    <xf numFmtId="14" fontId="72" fillId="26" borderId="21">
      <alignment horizontal="center" vertical="center" wrapText="1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/>
    <xf numFmtId="0" fontId="76" fillId="0" borderId="0"/>
    <xf numFmtId="0" fontId="77" fillId="0" borderId="0"/>
    <xf numFmtId="0" fontId="78" fillId="0" borderId="0"/>
    <xf numFmtId="0" fontId="79" fillId="0" borderId="0"/>
    <xf numFmtId="0" fontId="62" fillId="0" borderId="0"/>
    <xf numFmtId="0" fontId="80" fillId="0" borderId="0"/>
    <xf numFmtId="0" fontId="81" fillId="27" borderId="0"/>
    <xf numFmtId="0" fontId="82" fillId="28" borderId="0"/>
    <xf numFmtId="0" fontId="83" fillId="0" borderId="0"/>
    <xf numFmtId="185" fontId="84" fillId="0" borderId="0" applyNumberFormat="0"/>
    <xf numFmtId="0" fontId="23" fillId="0" borderId="0">
      <alignment horizontal="center"/>
    </xf>
    <xf numFmtId="0" fontId="85" fillId="0" borderId="0" applyNumberFormat="0" applyFill="0" applyBorder="0" applyAlignment="0" applyProtection="0">
      <alignment vertical="top"/>
      <protection locked="0"/>
    </xf>
    <xf numFmtId="0" fontId="18" fillId="0" borderId="0"/>
    <xf numFmtId="2" fontId="86" fillId="0" borderId="0"/>
    <xf numFmtId="192" fontId="23" fillId="4" borderId="1" applyNumberFormat="0" applyFont="0" applyAlignment="0">
      <protection locked="0"/>
    </xf>
    <xf numFmtId="9" fontId="69" fillId="29" borderId="1" applyAlignment="0" applyProtection="0"/>
    <xf numFmtId="10" fontId="19" fillId="29" borderId="1" applyNumberFormat="0" applyBorder="0" applyAlignment="0" applyProtection="0"/>
    <xf numFmtId="41" fontId="69" fillId="29" borderId="1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>
      <alignment vertical="center"/>
    </xf>
    <xf numFmtId="3" fontId="89" fillId="4" borderId="1">
      <protection locked="0"/>
    </xf>
    <xf numFmtId="164" fontId="90" fillId="5" borderId="1">
      <alignment horizontal="left"/>
      <protection locked="0"/>
    </xf>
    <xf numFmtId="266" fontId="90" fillId="5" borderId="1">
      <protection locked="0"/>
    </xf>
    <xf numFmtId="0" fontId="90" fillId="5" borderId="1">
      <alignment horizontal="center"/>
      <protection locked="0"/>
    </xf>
    <xf numFmtId="267" fontId="23" fillId="0" borderId="22" applyFont="0" applyFill="0" applyBorder="0" applyAlignment="0" applyProtection="0"/>
    <xf numFmtId="211" fontId="23" fillId="0" borderId="0" applyFont="0" applyBorder="0">
      <alignment horizontal="right"/>
    </xf>
    <xf numFmtId="0" fontId="91" fillId="30" borderId="18"/>
    <xf numFmtId="0" fontId="92" fillId="23" borderId="6"/>
    <xf numFmtId="197" fontId="42" fillId="0" borderId="0" applyFill="0" applyBorder="0" applyAlignment="0" applyProtection="0"/>
    <xf numFmtId="177" fontId="54" fillId="0" borderId="0" applyFill="0" applyBorder="0" applyAlignment="0"/>
    <xf numFmtId="175" fontId="54" fillId="0" borderId="0" applyFill="0" applyBorder="0" applyAlignment="0"/>
    <xf numFmtId="177" fontId="54" fillId="0" borderId="0" applyFill="0" applyBorder="0" applyAlignment="0"/>
    <xf numFmtId="180" fontId="31" fillId="0" borderId="0" applyFill="0" applyBorder="0" applyAlignment="0"/>
    <xf numFmtId="175" fontId="54" fillId="0" borderId="0" applyFill="0" applyBorder="0" applyAlignment="0"/>
    <xf numFmtId="178" fontId="93" fillId="0" borderId="0" applyNumberFormat="0" applyFont="0" applyFill="0" applyBorder="0" applyAlignment="0">
      <protection hidden="1"/>
    </xf>
    <xf numFmtId="0" fontId="23" fillId="0" borderId="0">
      <alignment horizontal="center"/>
    </xf>
    <xf numFmtId="172" fontId="18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198" fontId="23" fillId="0" borderId="0" applyFont="0" applyFill="0" applyBorder="0" applyAlignment="0" applyProtection="0"/>
    <xf numFmtId="199" fontId="23" fillId="0" borderId="0" applyFont="0" applyFill="0" applyBorder="0" applyAlignment="0" applyProtection="0"/>
    <xf numFmtId="268" fontId="86" fillId="0" borderId="0"/>
    <xf numFmtId="201" fontId="94" fillId="0" borderId="1">
      <alignment horizontal="right"/>
      <protection locked="0"/>
    </xf>
    <xf numFmtId="188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204" fontId="23" fillId="0" borderId="0" applyFont="0" applyFill="0" applyBorder="0" applyAlignment="0" applyProtection="0"/>
    <xf numFmtId="205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269" fontId="66" fillId="0" borderId="0" applyFont="0" applyFill="0" applyBorder="0" applyProtection="0"/>
    <xf numFmtId="0" fontId="25" fillId="0" borderId="0" applyFont="0" applyFill="0" applyBorder="0" applyAlignment="0" applyProtection="0"/>
    <xf numFmtId="0" fontId="31" fillId="0" borderId="0"/>
    <xf numFmtId="0" fontId="31" fillId="0" borderId="0"/>
    <xf numFmtId="0" fontId="44" fillId="0" borderId="22"/>
    <xf numFmtId="183" fontId="18" fillId="0" borderId="0"/>
    <xf numFmtId="0" fontId="95" fillId="0" borderId="0">
      <alignment horizontal="right"/>
    </xf>
    <xf numFmtId="0" fontId="23" fillId="0" borderId="0"/>
    <xf numFmtId="0" fontId="23" fillId="0" borderId="0"/>
    <xf numFmtId="0" fontId="3" fillId="0" borderId="0"/>
    <xf numFmtId="0" fontId="20" fillId="0" borderId="0"/>
    <xf numFmtId="0" fontId="3" fillId="0" borderId="0"/>
    <xf numFmtId="37" fontId="23" fillId="0" borderId="0"/>
    <xf numFmtId="0" fontId="22" fillId="0" borderId="0"/>
    <xf numFmtId="0" fontId="20" fillId="0" borderId="0"/>
    <xf numFmtId="0" fontId="79" fillId="0" borderId="0"/>
    <xf numFmtId="0" fontId="96" fillId="0" borderId="0"/>
    <xf numFmtId="9" fontId="97" fillId="0" borderId="0"/>
    <xf numFmtId="0" fontId="28" fillId="0" borderId="0"/>
    <xf numFmtId="0" fontId="98" fillId="0" borderId="0"/>
    <xf numFmtId="9" fontId="97" fillId="0" borderId="0"/>
    <xf numFmtId="0" fontId="23" fillId="0" borderId="0"/>
    <xf numFmtId="178" fontId="99" fillId="0" borderId="23" applyNumberFormat="0" applyFill="0" applyBorder="0" applyAlignment="0" applyProtection="0"/>
    <xf numFmtId="190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23" fillId="0" borderId="0"/>
    <xf numFmtId="0" fontId="100" fillId="0" borderId="0"/>
    <xf numFmtId="0" fontId="101" fillId="0" borderId="0">
      <alignment horizontal="left" vertical="top"/>
      <protection locked="0"/>
    </xf>
    <xf numFmtId="0" fontId="102" fillId="0" borderId="0"/>
    <xf numFmtId="0" fontId="103" fillId="0" borderId="0">
      <alignment vertical="center"/>
    </xf>
    <xf numFmtId="0" fontId="104" fillId="31" borderId="0"/>
    <xf numFmtId="171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9" fontId="31" fillId="0" borderId="0" applyFont="0" applyFill="0" applyBorder="0" applyAlignment="0" applyProtection="0"/>
    <xf numFmtId="176" fontId="54" fillId="0" borderId="0" applyFont="0" applyFill="0" applyBorder="0" applyAlignment="0" applyProtection="0"/>
    <xf numFmtId="10" fontId="23" fillId="0" borderId="0" applyFont="0" applyFill="0" applyBorder="0" applyAlignment="0" applyProtection="0"/>
    <xf numFmtId="181" fontId="31" fillId="0" borderId="0" applyFont="0" applyFill="0" applyBorder="0" applyAlignment="0" applyProtection="0"/>
    <xf numFmtId="207" fontId="23" fillId="0" borderId="0" applyFont="0" applyBorder="0">
      <alignment horizontal="right"/>
    </xf>
    <xf numFmtId="177" fontId="54" fillId="0" borderId="0" applyFill="0" applyBorder="0" applyAlignment="0"/>
    <xf numFmtId="175" fontId="54" fillId="0" borderId="0" applyFill="0" applyBorder="0" applyAlignment="0"/>
    <xf numFmtId="177" fontId="54" fillId="0" borderId="0" applyFill="0" applyBorder="0" applyAlignment="0"/>
    <xf numFmtId="180" fontId="31" fillId="0" borderId="0" applyFill="0" applyBorder="0" applyAlignment="0"/>
    <xf numFmtId="175" fontId="54" fillId="0" borderId="0" applyFill="0" applyBorder="0" applyAlignment="0"/>
    <xf numFmtId="0" fontId="23" fillId="0" borderId="0"/>
    <xf numFmtId="200" fontId="105" fillId="0" borderId="24" applyBorder="0">
      <alignment horizontal="right"/>
      <protection locked="0"/>
    </xf>
    <xf numFmtId="3" fontId="106" fillId="0" borderId="22" applyNumberFormat="0" applyAlignment="0">
      <alignment vertical="top"/>
    </xf>
    <xf numFmtId="9" fontId="44" fillId="0" borderId="0" applyFont="0" applyFill="0" applyBorder="0" applyAlignment="0" applyProtection="0"/>
    <xf numFmtId="0" fontId="107" fillId="0" borderId="0">
      <alignment horizontal="left"/>
    </xf>
    <xf numFmtId="0" fontId="107" fillId="0" borderId="0">
      <alignment horizontal="right"/>
    </xf>
    <xf numFmtId="0" fontId="102" fillId="0" borderId="0"/>
    <xf numFmtId="0" fontId="59" fillId="0" borderId="0"/>
    <xf numFmtId="0" fontId="108" fillId="0" borderId="0" applyNumberFormat="0" applyFont="0" applyFill="0" applyBorder="0" applyAlignment="0" applyProtection="0">
      <protection locked="0"/>
    </xf>
    <xf numFmtId="0" fontId="23" fillId="0" borderId="0"/>
    <xf numFmtId="0" fontId="109" fillId="32" borderId="0">
      <alignment horizontal="center" vertical="center"/>
    </xf>
    <xf numFmtId="0" fontId="109" fillId="32" borderId="0">
      <alignment horizontal="right" vertical="center"/>
    </xf>
    <xf numFmtId="0" fontId="92" fillId="0" borderId="0">
      <alignment vertical="center"/>
    </xf>
    <xf numFmtId="0" fontId="107" fillId="0" borderId="0"/>
    <xf numFmtId="0" fontId="90" fillId="0" borderId="0"/>
    <xf numFmtId="38" fontId="110" fillId="0" borderId="0"/>
    <xf numFmtId="0" fontId="59" fillId="0" borderId="18"/>
    <xf numFmtId="0" fontId="111" fillId="0" borderId="0" applyFill="0" applyBorder="0" applyProtection="0">
      <alignment horizontal="left"/>
    </xf>
    <xf numFmtId="0" fontId="112" fillId="0" borderId="8" applyFill="0" applyBorder="0" applyProtection="0">
      <alignment horizontal="left" vertical="top"/>
    </xf>
    <xf numFmtId="0" fontId="55" fillId="0" borderId="25"/>
    <xf numFmtId="49" fontId="60" fillId="0" borderId="0" applyFill="0" applyBorder="0" applyAlignment="0"/>
    <xf numFmtId="181" fontId="31" fillId="0" borderId="0" applyFill="0" applyBorder="0" applyAlignment="0"/>
    <xf numFmtId="182" fontId="31" fillId="0" borderId="0" applyFill="0" applyBorder="0" applyAlignment="0"/>
    <xf numFmtId="0" fontId="113" fillId="0" borderId="25"/>
    <xf numFmtId="0" fontId="114" fillId="0" borderId="0" applyFill="0" applyBorder="0" applyProtection="0">
      <alignment horizontal="left" vertical="top"/>
    </xf>
    <xf numFmtId="220" fontId="23" fillId="0" borderId="0" applyFont="0" applyFill="0" applyBorder="0" applyAlignment="0" applyProtection="0"/>
    <xf numFmtId="197" fontId="72" fillId="0" borderId="0" applyNumberFormat="0" applyFill="0" applyBorder="0" applyProtection="0">
      <alignment vertical="top"/>
    </xf>
    <xf numFmtId="0" fontId="115" fillId="33" borderId="0"/>
    <xf numFmtId="192" fontId="116" fillId="0" borderId="0" applyNumberFormat="0" applyFill="0" applyBorder="0" applyAlignment="0" applyProtection="0"/>
    <xf numFmtId="0" fontId="23" fillId="0" borderId="26" applyNumberFormat="0" applyFont="0" applyFill="0" applyAlignment="0" applyProtection="0"/>
    <xf numFmtId="0" fontId="91" fillId="0" borderId="27"/>
    <xf numFmtId="0" fontId="91" fillId="0" borderId="18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23" fillId="0" borderId="0"/>
    <xf numFmtId="0" fontId="82" fillId="0" borderId="0"/>
    <xf numFmtId="270" fontId="44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23" fillId="0" borderId="0">
      <alignment horizontal="center" vertical="center" textRotation="180"/>
    </xf>
    <xf numFmtId="0" fontId="82" fillId="0" borderId="0"/>
    <xf numFmtId="0" fontId="23" fillId="17" borderId="0" applyNumberFormat="0" applyBorder="0" applyAlignment="0" applyProtection="0"/>
    <xf numFmtId="168" fontId="23" fillId="0" borderId="0" applyFont="0" applyFill="0" applyBorder="0" applyAlignment="0" applyProtection="0"/>
    <xf numFmtId="194" fontId="23" fillId="0" borderId="0" applyFont="0" applyFill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37" borderId="0" applyNumberFormat="0" applyBorder="0" applyAlignment="0" applyProtection="0"/>
    <xf numFmtId="0" fontId="117" fillId="14" borderId="28" applyNumberFormat="0" applyAlignment="0" applyProtection="0"/>
    <xf numFmtId="0" fontId="23" fillId="3" borderId="0" applyNumberFormat="0" applyFont="0" applyBorder="0" applyAlignment="0">
      <protection locked="0"/>
    </xf>
    <xf numFmtId="0" fontId="118" fillId="38" borderId="29" applyNumberFormat="0" applyAlignment="0" applyProtection="0"/>
    <xf numFmtId="0" fontId="119" fillId="38" borderId="28" applyNumberFormat="0" applyAlignment="0" applyProtection="0"/>
    <xf numFmtId="184" fontId="120" fillId="0" borderId="0" applyFont="0" applyFill="0" applyBorder="0" applyAlignment="0" applyProtection="0"/>
    <xf numFmtId="173" fontId="120" fillId="0" borderId="0" applyFont="0" applyFill="0" applyBorder="0" applyAlignment="0" applyProtection="0"/>
    <xf numFmtId="167" fontId="17" fillId="0" borderId="1" applyAlignment="0">
      <alignment horizontal="left" vertical="center"/>
    </xf>
    <xf numFmtId="0" fontId="121" fillId="0" borderId="30" applyNumberFormat="0" applyFill="0" applyAlignment="0" applyProtection="0"/>
    <xf numFmtId="0" fontId="122" fillId="0" borderId="31" applyNumberFormat="0" applyFill="0" applyAlignment="0" applyProtection="0"/>
    <xf numFmtId="0" fontId="123" fillId="0" borderId="32" applyNumberFormat="0" applyFill="0" applyAlignment="0" applyProtection="0"/>
    <xf numFmtId="0" fontId="123" fillId="0" borderId="0" applyNumberFormat="0" applyFill="0" applyBorder="0" applyAlignment="0" applyProtection="0"/>
    <xf numFmtId="41" fontId="120" fillId="0" borderId="0" applyFont="0" applyFill="0" applyBorder="0" applyAlignment="0" applyProtection="0"/>
    <xf numFmtId="43" fontId="12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124" fillId="0" borderId="33" applyNumberFormat="0" applyFill="0" applyAlignment="0" applyProtection="0"/>
    <xf numFmtId="0" fontId="120" fillId="0" borderId="0"/>
    <xf numFmtId="0" fontId="125" fillId="39" borderId="34" applyNumberFormat="0" applyAlignment="0" applyProtection="0"/>
    <xf numFmtId="0" fontId="126" fillId="0" borderId="0" applyNumberFormat="0" applyFill="0" applyBorder="0" applyAlignment="0" applyProtection="0"/>
    <xf numFmtId="0" fontId="127" fillId="6" borderId="0" applyNumberFormat="0" applyBorder="0" applyAlignment="0" applyProtection="0"/>
    <xf numFmtId="0" fontId="128" fillId="10" borderId="0" applyNumberFormat="0" applyBorder="0" applyAlignment="0" applyProtection="0"/>
    <xf numFmtId="0" fontId="129" fillId="0" borderId="0" applyNumberFormat="0" applyFill="0" applyBorder="0" applyAlignment="0" applyProtection="0"/>
    <xf numFmtId="0" fontId="23" fillId="40" borderId="35" applyNumberFormat="0" applyFont="0" applyAlignment="0" applyProtection="0"/>
    <xf numFmtId="9" fontId="18" fillId="0" borderId="0" applyFont="0" applyFill="0" applyBorder="0" applyAlignment="0" applyProtection="0"/>
    <xf numFmtId="0" fontId="23" fillId="0" borderId="0" applyFont="0" applyFill="0" applyBorder="0">
      <alignment horizontal="right"/>
    </xf>
    <xf numFmtId="0" fontId="130" fillId="0" borderId="36" applyNumberFormat="0" applyFill="0" applyAlignment="0" applyProtection="0"/>
    <xf numFmtId="0" fontId="20" fillId="0" borderId="0"/>
    <xf numFmtId="0" fontId="18" fillId="0" borderId="0">
      <alignment vertical="justify"/>
    </xf>
    <xf numFmtId="0" fontId="131" fillId="0" borderId="0" applyNumberFormat="0" applyFill="0" applyBorder="0" applyAlignment="0" applyProtection="0"/>
    <xf numFmtId="202" fontId="113" fillId="0" borderId="0"/>
    <xf numFmtId="167" fontId="18" fillId="0" borderId="0" applyFont="0" applyFill="0" applyBorder="0" applyAlignment="0" applyProtection="0"/>
    <xf numFmtId="3" fontId="132" fillId="0" borderId="6" applyFont="0" applyBorder="0">
      <alignment horizontal="right"/>
      <protection locked="0"/>
    </xf>
    <xf numFmtId="172" fontId="18" fillId="0" borderId="0" applyFont="0" applyFill="0" applyBorder="0" applyAlignment="0" applyProtection="0"/>
    <xf numFmtId="170" fontId="133" fillId="0" borderId="0" applyFont="0" applyFill="0" applyBorder="0" applyAlignment="0" applyProtection="0"/>
    <xf numFmtId="167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72" fontId="3" fillId="0" borderId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34" fillId="11" borderId="0" applyNumberFormat="0" applyBorder="0" applyAlignment="0" applyProtection="0"/>
    <xf numFmtId="2" fontId="23" fillId="0" borderId="0" applyFont="0" applyFill="0" applyBorder="0">
      <alignment horizontal="right"/>
    </xf>
    <xf numFmtId="0" fontId="21" fillId="0" borderId="0">
      <protection locked="0"/>
    </xf>
    <xf numFmtId="0" fontId="18" fillId="4" borderId="20" applyNumberFormat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23" fillId="4" borderId="1" applyNumberFormat="0" applyFont="0" applyAlignment="0"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1" fillId="0" borderId="12">
      <protection locked="0"/>
    </xf>
    <xf numFmtId="0" fontId="41" fillId="0" borderId="0">
      <protection locked="0"/>
    </xf>
    <xf numFmtId="0" fontId="41" fillId="0" borderId="0">
      <protection locked="0"/>
    </xf>
    <xf numFmtId="193" fontId="23" fillId="0" borderId="0" applyFont="0" applyFill="0" applyBorder="0" applyAlignment="0" applyProtection="0"/>
    <xf numFmtId="195" fontId="23" fillId="0" borderId="0" applyFont="0" applyFill="0" applyBorder="0" applyAlignment="0" applyProtection="0"/>
    <xf numFmtId="38" fontId="44" fillId="0" borderId="19">
      <alignment vertical="center"/>
    </xf>
    <xf numFmtId="203" fontId="23" fillId="0" borderId="0" applyFont="0" applyFill="0" applyBorder="0" applyAlignment="0" applyProtection="0"/>
    <xf numFmtId="192" fontId="23" fillId="4" borderId="1" applyNumberFormat="0" applyFont="0" applyAlignment="0">
      <protection locked="0"/>
    </xf>
    <xf numFmtId="196" fontId="23" fillId="0" borderId="0" applyFont="0" applyFill="0" applyBorder="0" applyAlignment="0" applyProtection="0"/>
    <xf numFmtId="41" fontId="66" fillId="0" borderId="0" applyAlignment="0" applyProtection="0"/>
    <xf numFmtId="41" fontId="66" fillId="3" borderId="0" applyAlignment="0" applyProtection="0"/>
    <xf numFmtId="41" fontId="69" fillId="0" borderId="0" applyAlignment="0"/>
    <xf numFmtId="41" fontId="69" fillId="3" borderId="0" applyAlignment="0"/>
    <xf numFmtId="0" fontId="62" fillId="0" borderId="0"/>
    <xf numFmtId="192" fontId="23" fillId="4" borderId="1" applyNumberFormat="0" applyFont="0" applyAlignment="0">
      <protection locked="0"/>
    </xf>
    <xf numFmtId="267" fontId="23" fillId="0" borderId="22" applyFont="0" applyFill="0" applyBorder="0" applyAlignment="0" applyProtection="0"/>
    <xf numFmtId="0" fontId="31" fillId="0" borderId="0"/>
    <xf numFmtId="0" fontId="23" fillId="0" borderId="0"/>
    <xf numFmtId="0" fontId="82" fillId="0" borderId="0"/>
    <xf numFmtId="0" fontId="82" fillId="0" borderId="0"/>
    <xf numFmtId="0" fontId="23" fillId="17" borderId="0" applyNumberFormat="0" applyBorder="0" applyAlignment="0" applyProtection="0"/>
    <xf numFmtId="194" fontId="23" fillId="0" borderId="0" applyFont="0" applyFill="0" applyBorder="0" applyAlignment="0" applyProtection="0"/>
    <xf numFmtId="0" fontId="23" fillId="3" borderId="0" applyNumberFormat="0" applyFont="0" applyBorder="0" applyAlignment="0">
      <protection locked="0"/>
    </xf>
    <xf numFmtId="9" fontId="18" fillId="0" borderId="0" applyFont="0" applyFill="0" applyBorder="0" applyAlignment="0" applyProtection="0"/>
    <xf numFmtId="0" fontId="23" fillId="0" borderId="0" applyFont="0" applyFill="0" applyBorder="0">
      <alignment horizontal="right"/>
    </xf>
    <xf numFmtId="202" fontId="11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2" fontId="23" fillId="0" borderId="0" applyFont="0" applyFill="0" applyBorder="0">
      <alignment horizontal="right"/>
    </xf>
    <xf numFmtId="0" fontId="21" fillId="0" borderId="0">
      <protection locked="0"/>
    </xf>
    <xf numFmtId="41" fontId="1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92" fontId="23" fillId="4" borderId="1" applyNumberFormat="0" applyFont="0" applyAlignment="0"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66" fillId="0" borderId="0" applyAlignment="0" applyProtection="0"/>
    <xf numFmtId="41" fontId="66" fillId="3" borderId="0" applyAlignment="0" applyProtection="0"/>
    <xf numFmtId="41" fontId="69" fillId="0" borderId="0" applyAlignment="0"/>
    <xf numFmtId="41" fontId="69" fillId="3" borderId="0" applyAlignment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92" fontId="23" fillId="4" borderId="1" applyNumberFormat="0" applyFont="0" applyAlignment="0">
      <protection locked="0"/>
    </xf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66" fillId="0" borderId="0" applyAlignment="0" applyProtection="0"/>
    <xf numFmtId="41" fontId="66" fillId="3" borderId="0" applyAlignment="0" applyProtection="0"/>
    <xf numFmtId="41" fontId="69" fillId="0" borderId="0" applyAlignment="0"/>
    <xf numFmtId="41" fontId="69" fillId="3" borderId="0" applyAlignment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124">
    <xf numFmtId="0" fontId="0" fillId="0" borderId="0" xfId="0"/>
    <xf numFmtId="0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right" wrapText="1"/>
    </xf>
    <xf numFmtId="0" fontId="3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/>
    <xf numFmtId="0" fontId="9" fillId="0" borderId="0" xfId="0" applyFont="1" applyFill="1"/>
    <xf numFmtId="2" fontId="8" fillId="0" borderId="1" xfId="0" applyNumberFormat="1" applyFont="1" applyFill="1" applyBorder="1"/>
    <xf numFmtId="0" fontId="11" fillId="0" borderId="1" xfId="0" applyFont="1" applyFill="1" applyBorder="1" applyAlignment="1">
      <alignment horizontal="center"/>
    </xf>
    <xf numFmtId="49" fontId="2" fillId="0" borderId="0" xfId="0" applyNumberFormat="1" applyFont="1" applyFill="1" applyAlignment="1"/>
    <xf numFmtId="49" fontId="4" fillId="0" borderId="0" xfId="0" applyNumberFormat="1" applyFont="1" applyFill="1" applyAlignment="1"/>
    <xf numFmtId="0" fontId="9" fillId="0" borderId="0" xfId="0" applyFont="1" applyAlignment="1"/>
    <xf numFmtId="49" fontId="4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wrapText="1"/>
    </xf>
    <xf numFmtId="0" fontId="9" fillId="0" borderId="0" xfId="0" applyFont="1" applyFill="1" applyAlignment="1"/>
    <xf numFmtId="49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right"/>
    </xf>
    <xf numFmtId="0" fontId="8" fillId="2" borderId="0" xfId="0" applyFont="1" applyFill="1"/>
    <xf numFmtId="3" fontId="2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3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right"/>
    </xf>
    <xf numFmtId="0" fontId="12" fillId="2" borderId="0" xfId="0" applyFont="1" applyFill="1"/>
    <xf numFmtId="3" fontId="5" fillId="2" borderId="1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right"/>
    </xf>
    <xf numFmtId="3" fontId="13" fillId="2" borderId="4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right"/>
    </xf>
    <xf numFmtId="3" fontId="11" fillId="2" borderId="1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 vertical="top"/>
    </xf>
    <xf numFmtId="3" fontId="9" fillId="0" borderId="1" xfId="0" applyNumberFormat="1" applyFont="1" applyFill="1" applyBorder="1"/>
    <xf numFmtId="3" fontId="8" fillId="0" borderId="1" xfId="0" applyNumberFormat="1" applyFont="1" applyFill="1" applyBorder="1"/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Alignment="1"/>
    <xf numFmtId="0" fontId="8" fillId="2" borderId="0" xfId="0" applyFont="1" applyFill="1" applyAlignment="1">
      <alignment horizontal="right"/>
    </xf>
    <xf numFmtId="0" fontId="9" fillId="2" borderId="0" xfId="0" applyFont="1" applyFill="1" applyAlignment="1"/>
    <xf numFmtId="49" fontId="2" fillId="2" borderId="0" xfId="0" applyNumberFormat="1" applyFont="1" applyFill="1" applyAlignment="1">
      <alignment horizontal="center"/>
    </xf>
    <xf numFmtId="0" fontId="10" fillId="2" borderId="0" xfId="0" applyFont="1" applyFill="1"/>
    <xf numFmtId="0" fontId="8" fillId="0" borderId="1" xfId="0" applyFont="1" applyBorder="1"/>
    <xf numFmtId="0" fontId="9" fillId="0" borderId="1" xfId="0" applyFont="1" applyBorder="1"/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12" fillId="2" borderId="1" xfId="0" applyFont="1" applyFill="1" applyBorder="1"/>
    <xf numFmtId="0" fontId="8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/>
    </xf>
    <xf numFmtId="165" fontId="2" fillId="0" borderId="1" xfId="0" applyNumberFormat="1" applyFont="1" applyFill="1" applyBorder="1" applyAlignment="1"/>
    <xf numFmtId="0" fontId="8" fillId="0" borderId="1" xfId="0" applyFont="1" applyFill="1" applyBorder="1"/>
    <xf numFmtId="0" fontId="8" fillId="0" borderId="0" xfId="0" applyFont="1" applyFill="1"/>
    <xf numFmtId="3" fontId="2" fillId="2" borderId="1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 vertical="top" wrapText="1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top" wrapText="1"/>
    </xf>
    <xf numFmtId="49" fontId="5" fillId="2" borderId="6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left" vertical="top" wrapText="1"/>
    </xf>
    <xf numFmtId="49" fontId="5" fillId="2" borderId="2" xfId="0" applyNumberFormat="1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35" fillId="41" borderId="37" xfId="0" applyFont="1" applyFill="1" applyBorder="1" applyAlignment="1">
      <alignment vertical="center" wrapText="1"/>
    </xf>
  </cellXfs>
  <cellStyles count="2428">
    <cellStyle name="%" xfId="6" xr:uid="{DE5FC9F0-58DF-4556-961D-111482ADC110}"/>
    <cellStyle name="%??O%??P%??Q%??R%??S%??T%??U%??V%??W%??X%??Y%??Z%??[%??\%??]%??^%??_%??`%??a%?" xfId="7" xr:uid="{81B93528-333E-4274-8FDE-A89BD445FAE9}"/>
    <cellStyle name="?_x001d_?-" xfId="8" xr:uid="{5DD14235-93F1-4B2C-A6E2-2493C395B378}"/>
    <cellStyle name="?_x001d_?- 2" xfId="2228" xr:uid="{BDA522C5-E2FE-482F-93C0-F57E8CC38FD1}"/>
    <cellStyle name="?_x001d_?-&amp;ђyќ&amp;‰y_x000b__x0008_c_x000c_A_x000d__x0007__x0001__x0001_" xfId="9" xr:uid="{4E1E7B0D-E66D-45F1-AD78-472FA597F965}"/>
    <cellStyle name="?_x001d_?-&amp;ђyќ&amp;‰y_x000b__x0008_c_x000c_A_x000d__x000f__x0001__x0001_" xfId="10" xr:uid="{CF325A3F-DE76-4B1E-9823-71176A701411}"/>
    <cellStyle name="?_x001d_?-&amp;ђyќ&amp;‰y_x000b__x0008_c_x000c_A_x000d__x0007__x0001__x0001_ 2" xfId="2229" xr:uid="{60C7AB5D-0151-4181-98A1-1E4BFBDDF733}"/>
    <cellStyle name="?_x001d_?-&amp;ђyќ&amp;‰y_x000b__x0008_c_x000c_A_x000d__x000f__x0001__x0001_ 2" xfId="2230" xr:uid="{27888255-CB26-4F7B-B80C-7176DD72D821}"/>
    <cellStyle name="?_x001d_?-&amp;ђyќ&amp;‰y_x000b__x0008_c_x000c_A_x000d__x0007__x0001__x0001_ 3" xfId="2337" xr:uid="{4E2206FC-BB8F-45A8-A01A-9B66960106FC}"/>
    <cellStyle name="?_x001d_?-&amp;ђyќ&amp;‰y_x000b__x0008_c_x000c_A_x000d__x000f__x0001__x0001_ 3" xfId="2336" xr:uid="{424900DD-EA26-44FD-AB0F-38B110EBBAE3}"/>
    <cellStyle name="?_x001d_?-&amp;ђyќ&amp;‰y_x000b__x0008_c_x000c_A_x000d__x0007__x0001__x0001_ 4" xfId="2347" xr:uid="{65569B5D-51C4-48CA-85E1-BBB4E3743A95}"/>
    <cellStyle name="?_x001d_?-&amp;ђyќ&amp;‰y_x000b__x0008_c_x000c_A_x000d__x000f__x0001__x0001_ 4" xfId="2346" xr:uid="{88202361-6841-48C4-B5CB-2F664EB31550}"/>
    <cellStyle name="?_x001d_?-&amp;ђyќ&amp;‰y_x000b__x0008_c_x000c_A_x000d__x0007__x0001__x0001_ 5" xfId="2348" xr:uid="{D3B3BF00-C30C-4132-8634-CBC6744F58B2}"/>
    <cellStyle name="?_x001d_?-&amp;ђyќ&amp;‰y_x000b__x0008_c_x000c_A_x000d__x000f__x0001__x0001_ 5" xfId="2349" xr:uid="{24EE3B9B-3410-4BFB-B011-4EBF42D0BA53}"/>
    <cellStyle name="?_x001d_?-&amp;ђyќ&amp;‰y_x000b__x0008_c_x000c_A_x000d__x0007__x0001__x0001_ 6" xfId="2388" xr:uid="{08D75005-AF5E-49A5-8D12-FE3CC2F16A1F}"/>
    <cellStyle name="?_x001d_?-&amp;ђyќ&amp;‰y_x000b__x0008_c_x000c_A_x000d__x000f__x0001__x0001_ 6" xfId="2389" xr:uid="{F9AD9FA3-7FA7-424D-8925-FE595095460E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1" xr:uid="{F46638CD-06C9-47B2-9638-D74215FEA53A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12" xr:uid="{63ADB89F-AC7C-443C-A4D4-449D3FA672AD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231" xr:uid="{03E37A78-A632-409C-8CE2-3EAC26264A23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2" xfId="2232" xr:uid="{F13B5828-B0F0-40B2-82DD-530B6350FBED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5" xr:uid="{E9DAC9FB-6B3B-4584-A0E9-365A203D381C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3" xfId="2334" xr:uid="{9C6B653C-993E-423E-B575-67016F603F16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5" xr:uid="{E58A768B-A5B1-43E6-BF79-7421A21EF7B0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4" xfId="2344" xr:uid="{4E6B200D-D398-447A-BCF3-D713B56A6C49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2350" xr:uid="{4857B112-4DE7-4C3F-9462-63D36738AE8E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5" xfId="2351" xr:uid="{CD9A52F7-C8DB-4891-81E6-AE3E4D589798}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2390" xr:uid="{B50B988B-3B43-4F1D-ADEF-8338EE531DFD}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 6" xfId="2391" xr:uid="{9EF83C6C-BB1A-4E92-9B7C-860501EF06ED}"/>
    <cellStyle name="????????" xfId="13" xr:uid="{A9A7D546-3C68-4B11-983F-10AF50A6951A}"/>
    <cellStyle name="???????_????25,08,97?" xfId="14" xr:uid="{5D44B657-816C-4DF4-A37F-35A1985FD962}"/>
    <cellStyle name="?_x001d_?-_DCF" xfId="15" xr:uid="{D5389033-94DD-4364-B2B5-3F9F058F4668}"/>
    <cellStyle name="?…‹?ђO‚e [0.00]_laroux" xfId="16" xr:uid="{1EA7F5C4-5FD9-4B2B-8256-24818CC4CF0E}"/>
    <cellStyle name="?…‹?ђO‚e_laroux" xfId="17" xr:uid="{A587F750-0D33-4AE5-96D8-2937A760A26B}"/>
    <cellStyle name="_ heading$" xfId="18" xr:uid="{9E3AFA65-81C3-4E21-A991-7F3F1FBFB54F}"/>
    <cellStyle name="_ heading$_DCF" xfId="19" xr:uid="{C19CD36B-EB54-4352-BCEF-24250DA4E543}"/>
    <cellStyle name="_ heading$_DCF 3 предприятия" xfId="20" xr:uid="{5DD6D065-655B-448E-AD08-4CB28B781F84}"/>
    <cellStyle name="_ heading$_DCF 3 с увел  объемами 14 12 07 " xfId="21" xr:uid="{EA859998-B095-4EEC-94E4-9B2F43F668A0}"/>
    <cellStyle name="_ heading$_DCF 3 с увел. объемами 14.12.07.с корр. окончат." xfId="22" xr:uid="{BEF26B54-CA94-42DF-9D73-75F2984473C0}"/>
    <cellStyle name="_ heading$_DCF_Pavlodar_9" xfId="23" xr:uid="{F44EAE00-D69C-44C9-87F8-1A98D4B3A597}"/>
    <cellStyle name="_ heading$_информация по затратам и тарифам на  произ теплоэ" xfId="24" xr:uid="{E20396D9-CD7D-4AD7-8702-1FCAF28CDB64}"/>
    <cellStyle name="_ heading%" xfId="25" xr:uid="{6A5ACD6F-8C9B-4CBE-B5D5-5DF6ADE48F09}"/>
    <cellStyle name="_ heading%_DCF" xfId="26" xr:uid="{AD6F9353-D162-4D98-934A-6C566DA965BB}"/>
    <cellStyle name="_ heading%_DCF 3 предприятия" xfId="27" xr:uid="{D2BC643D-5DF5-44AD-ADA1-0507FADB8149}"/>
    <cellStyle name="_ heading%_DCF 3 с увел  объемами 14 12 07 " xfId="28" xr:uid="{7F87E643-5CCB-4F8E-815F-ABA0DC4B90D0}"/>
    <cellStyle name="_ heading%_DCF 3 с увел. объемами 14.12.07.с корр. окончат." xfId="29" xr:uid="{FC35AD8C-E36E-4634-98E0-355BB2C9E88E}"/>
    <cellStyle name="_ heading%_DCF_Pavlodar_9" xfId="30" xr:uid="{F7F76329-09F0-4587-9ED1-CCA516226CDD}"/>
    <cellStyle name="_ heading%_информация по затратам и тарифам на  произ теплоэ" xfId="31" xr:uid="{BBE05B7F-DEB9-4FFC-B90A-76F44BFB53EE}"/>
    <cellStyle name="_ heading£" xfId="32" xr:uid="{D5CDC623-5560-4BD5-BC7C-658AB150C792}"/>
    <cellStyle name="_ heading£_DCF" xfId="33" xr:uid="{7932B216-77FE-464D-B583-A55639E940C6}"/>
    <cellStyle name="_ heading£_DCF 3 предприятия" xfId="34" xr:uid="{F2965B43-AA06-46FE-B350-74DE7DC9C70E}"/>
    <cellStyle name="_ heading£_DCF 3 с увел  объемами 14 12 07 " xfId="35" xr:uid="{06182BEA-324A-4A81-9DB6-3A5C78F7CA5E}"/>
    <cellStyle name="_ heading£_DCF 3 с увел. объемами 14.12.07.с корр. окончат." xfId="36" xr:uid="{391AF67A-2115-40E3-A292-231D09EFE348}"/>
    <cellStyle name="_ heading£_DCF_Pavlodar_9" xfId="37" xr:uid="{2F66CF16-0C7D-41AB-BE1B-4559F40085F6}"/>
    <cellStyle name="_ heading£_информация по затратам и тарифам на  произ теплоэ" xfId="38" xr:uid="{0D9E5423-3947-4854-840E-C50096EDCEEB}"/>
    <cellStyle name="_ heading¥" xfId="39" xr:uid="{EE0081A3-5C33-4ED1-AB47-D9DDE34EAE4E}"/>
    <cellStyle name="_ heading¥_DCF" xfId="40" xr:uid="{2AFA4111-1398-4BF5-8896-768BA186602C}"/>
    <cellStyle name="_ heading¥_DCF 3 предприятия" xfId="41" xr:uid="{E3798DF7-A32B-4ECD-B46F-49C4F2E37E7D}"/>
    <cellStyle name="_ heading¥_DCF 3 с увел  объемами 14 12 07 " xfId="42" xr:uid="{63323AD5-0870-4290-8FF3-722A43A3986D}"/>
    <cellStyle name="_ heading¥_DCF 3 с увел. объемами 14.12.07.с корр. окончат." xfId="43" xr:uid="{D48A91BE-835B-42E2-9CB8-D429F3C73CCE}"/>
    <cellStyle name="_ heading¥_DCF_Pavlodar_9" xfId="44" xr:uid="{A4C17F39-FD60-4D15-BF32-C4294440BD64}"/>
    <cellStyle name="_ heading¥_информация по затратам и тарифам на  произ теплоэ" xfId="45" xr:uid="{C4EEE90F-D6CF-466C-B468-A30CEFBDFD9C}"/>
    <cellStyle name="_ heading€" xfId="46" xr:uid="{5F154534-19E1-4004-A13C-96F72CBB4237}"/>
    <cellStyle name="_ heading€_DCF" xfId="47" xr:uid="{2099BF9A-1332-4E07-9202-4CA85E4B2949}"/>
    <cellStyle name="_ heading€_DCF 3 предприятия" xfId="48" xr:uid="{E9D73F47-B2F3-47AF-92F4-130BCF3B8492}"/>
    <cellStyle name="_ heading€_DCF 3 с увел  объемами 14 12 07 " xfId="49" xr:uid="{919CFC0B-85FB-47D3-B6ED-7186CFE393A9}"/>
    <cellStyle name="_ heading€_DCF 3 с увел. объемами 14.12.07.с корр. окончат." xfId="50" xr:uid="{50AB884B-88D3-4A9E-BE2F-3E149F75991A}"/>
    <cellStyle name="_ heading€_DCF_Pavlodar_9" xfId="51" xr:uid="{253435BD-D85C-44F3-9A38-A52A4E079014}"/>
    <cellStyle name="_ heading€_информация по затратам и тарифам на  произ теплоэ" xfId="52" xr:uid="{A375362E-9DD8-4AD9-87BC-3C39B1DC2FD9}"/>
    <cellStyle name="_ headingx" xfId="53" xr:uid="{66387FE0-F3ED-4D0A-9803-768AD4C5C0B7}"/>
    <cellStyle name="_ headingx_DCF" xfId="54" xr:uid="{FF87F0C7-BE0E-4382-8A91-04738D8F6170}"/>
    <cellStyle name="_ headingx_DCF 3 предприятия" xfId="55" xr:uid="{F0C655E1-05E1-4431-86FD-5804E977824F}"/>
    <cellStyle name="_ headingx_DCF 3 с увел  объемами 14 12 07 " xfId="56" xr:uid="{65B68B03-5E6F-449C-9DC8-B4BD8CEF461A}"/>
    <cellStyle name="_ headingx_DCF 3 с увел. объемами 14.12.07.с корр. окончат." xfId="57" xr:uid="{EB597054-89B7-4E4C-BDD7-CB610831F69A}"/>
    <cellStyle name="_ headingx_DCF_Pavlodar_9" xfId="58" xr:uid="{49413F08-F8E1-4547-ADFF-6CC96A8B12BC}"/>
    <cellStyle name="_ headingx_информация по затратам и тарифам на  произ теплоэ" xfId="59" xr:uid="{0A5F4A57-4873-4338-8982-6E591DC60A99}"/>
    <cellStyle name="_%(SignOnly)" xfId="60" xr:uid="{CD5068AD-9871-422D-896A-F91DF6787A13}"/>
    <cellStyle name="_%(SignOnly)_DCF" xfId="61" xr:uid="{FFAADB5D-7BBA-4C20-B61E-8578076710BA}"/>
    <cellStyle name="_%(SignOnly)_DCF 3 предприятия" xfId="62" xr:uid="{D4E7BF65-1ADD-4CAE-9F3A-865F3EB81F1C}"/>
    <cellStyle name="_%(SignOnly)_DCF 3 с увел  объемами 14 12 07 " xfId="63" xr:uid="{1B690308-45C6-4399-B664-3A6809F3438B}"/>
    <cellStyle name="_%(SignOnly)_DCF 3 с увел. объемами 14.12.07.с корр. окончат." xfId="64" xr:uid="{E9B4970C-7C90-4824-A8A1-05205CD56E8C}"/>
    <cellStyle name="_%(SignOnly)_DCF_Pavlodar_9" xfId="65" xr:uid="{881FE588-2104-403C-9722-DFED763A4E12}"/>
    <cellStyle name="_%(SignOnly)_информация по затратам и тарифам на  произ теплоэ" xfId="66" xr:uid="{C7B8CEFE-3FE8-4BEB-A4DF-249D11EF8F86}"/>
    <cellStyle name="_%(SignSpaceOnly)" xfId="67" xr:uid="{095B6293-98EA-4139-B64A-6BF7AD4108F9}"/>
    <cellStyle name="_%(SignSpaceOnly)_DCF" xfId="68" xr:uid="{D5F80F5D-F2E5-4DE4-8AE1-2320F310A497}"/>
    <cellStyle name="_%(SignSpaceOnly)_DCF 3 предприятия" xfId="69" xr:uid="{70774F2A-5634-485E-93A9-96085BE4C6EB}"/>
    <cellStyle name="_%(SignSpaceOnly)_DCF 3 с увел  объемами 14 12 07 " xfId="70" xr:uid="{F5ED9303-C6CB-496D-A5FC-1F82FB05066B}"/>
    <cellStyle name="_%(SignSpaceOnly)_DCF 3 с увел. объемами 14.12.07.с корр. окончат." xfId="71" xr:uid="{B81E0C1C-0500-408F-9440-09B9A6E81E2D}"/>
    <cellStyle name="_%(SignSpaceOnly)_DCF_Pavlodar_9" xfId="72" xr:uid="{BE3F2A8E-179E-4B12-9AD4-18BB7ECF22F0}"/>
    <cellStyle name="_%(SignSpaceOnly)_информация по затратам и тарифам на  произ теплоэ" xfId="73" xr:uid="{079E0411-A195-445A-8E91-B3D2A70855B4}"/>
    <cellStyle name="_0.0[1space]" xfId="74" xr:uid="{5EA758B9-C604-4404-932F-C767B82BE82D}"/>
    <cellStyle name="_0.0[1space]_DCF" xfId="75" xr:uid="{73BC6DA0-98E5-4F00-8A1E-B7DD3C408C35}"/>
    <cellStyle name="_0.0[1space]_DCF 3 предприятия" xfId="76" xr:uid="{CFFE1C7F-6C79-45FC-94AE-7102EAD4EAE8}"/>
    <cellStyle name="_0.0[1space]_DCF 3 с увел  объемами 14 12 07 " xfId="77" xr:uid="{D2F6DE96-20D0-403A-9BFF-40AE4388953F}"/>
    <cellStyle name="_0.0[1space]_DCF 3 с увел. объемами 14.12.07.с корр. окончат." xfId="78" xr:uid="{AF35E3A0-9EA2-4FA6-B420-24FF47E51322}"/>
    <cellStyle name="_0.0[1space]_DCF_Pavlodar_9" xfId="79" xr:uid="{1FCDD1C5-9A95-42DC-8283-C51BA34FFB48}"/>
    <cellStyle name="_0.0[1space]_информация по затратам и тарифам на  произ теплоэ" xfId="80" xr:uid="{E1E7D9BF-572E-46DA-BF8B-A1E8832B9671}"/>
    <cellStyle name="_0.0[2space]" xfId="81" xr:uid="{CAE2F2F3-A17B-4988-8F93-A45411F995E9}"/>
    <cellStyle name="_0.0[2space]_DCF" xfId="82" xr:uid="{67561A9F-89C5-4021-8BE2-D6EF5FB4A0FD}"/>
    <cellStyle name="_0.0[2space]_DCF 3 предприятия" xfId="83" xr:uid="{9B6FE685-59DA-45F6-8330-A0D8210A7223}"/>
    <cellStyle name="_0.0[2space]_DCF 3 с увел  объемами 14 12 07 " xfId="84" xr:uid="{3C74F6C9-404B-49E9-A660-542EA0843F08}"/>
    <cellStyle name="_0.0[2space]_DCF 3 с увел. объемами 14.12.07.с корр. окончат." xfId="85" xr:uid="{017E9E21-57F1-4CC0-B71D-FD729D6CC435}"/>
    <cellStyle name="_0.0[2space]_DCF_Pavlodar_9" xfId="86" xr:uid="{A1185DB8-C998-4234-B880-A4612FB51335}"/>
    <cellStyle name="_0.0[2space]_информация по затратам и тарифам на  произ теплоэ" xfId="87" xr:uid="{CA75DE9A-272C-4D4F-8E09-583856283A20}"/>
    <cellStyle name="_0.0[3space]" xfId="88" xr:uid="{FB8956C5-E9AA-42A1-B325-713C61264480}"/>
    <cellStyle name="_0.0[3space]_DCF" xfId="89" xr:uid="{7EBFD11A-2892-493E-B882-5F3BBACED916}"/>
    <cellStyle name="_0.0[3space]_DCF 3 предприятия" xfId="90" xr:uid="{3EE21955-3A42-46CD-A232-7A6930220D89}"/>
    <cellStyle name="_0.0[3space]_DCF 3 с увел  объемами 14 12 07 " xfId="91" xr:uid="{BE1FDA74-FFEA-4DEB-B38F-EACE7D2F8F99}"/>
    <cellStyle name="_0.0[3space]_DCF 3 с увел. объемами 14.12.07.с корр. окончат." xfId="92" xr:uid="{F88F8926-4C4C-4327-873E-7D23401FF025}"/>
    <cellStyle name="_0.0[3space]_DCF_Pavlodar_9" xfId="93" xr:uid="{7BF5FBDD-6CDF-444D-951C-BFAB9D04AE2E}"/>
    <cellStyle name="_0.0[3space]_информация по затратам и тарифам на  произ теплоэ" xfId="94" xr:uid="{D6A4F59A-A7B1-4D56-966D-73031DAD932F}"/>
    <cellStyle name="_0.0[4space]" xfId="95" xr:uid="{42FEBF8F-AFAE-446D-BEA4-DB2A9D5ED6C1}"/>
    <cellStyle name="_0.0[4space]_DCF" xfId="96" xr:uid="{134A34C5-2465-4E2B-9B75-BBC07AF50043}"/>
    <cellStyle name="_0.0[4space]_DCF 3 предприятия" xfId="97" xr:uid="{3469D01C-02A1-4435-A5C2-D97B9CC39106}"/>
    <cellStyle name="_0.0[4space]_DCF 3 с увел  объемами 14 12 07 " xfId="98" xr:uid="{7A6B3D85-7FA1-44D1-B293-3B88ABD1D1C2}"/>
    <cellStyle name="_0.0[4space]_DCF_Pavlodar_9" xfId="99" xr:uid="{78706F46-507A-43BE-93F6-4A723A52C196}"/>
    <cellStyle name="_0.0[4space]_информация по затратам и тарифам на  произ теплоэ" xfId="100" xr:uid="{D1058F92-D763-4F67-A04C-39CBD1700853}"/>
    <cellStyle name="_0.0[6space]" xfId="101" xr:uid="{28CD5F93-62B8-4606-98E8-9F3E492DE4AA}"/>
    <cellStyle name="_0.0[6space]_DCF" xfId="102" xr:uid="{B2E8AE9B-5C16-4D03-8D76-D06D78B90CC5}"/>
    <cellStyle name="_0.0[6space]_DCF 3 предприятия" xfId="103" xr:uid="{A27CC14E-3D0A-40C3-8CA2-2AD31E391AE4}"/>
    <cellStyle name="_0.0[6space]_DCF 3 с увел  объемами 14 12 07 " xfId="104" xr:uid="{3CA9ACD6-144A-4091-B4CF-5A19705A51B3}"/>
    <cellStyle name="_0.0[6space]_DCF_Pavlodar_9" xfId="105" xr:uid="{DBC0EA52-9F0A-4273-AB4A-EB7CBC3277B5}"/>
    <cellStyle name="_0.0[6space]_информация по затратам и тарифам на  произ теплоэ" xfId="106" xr:uid="{BEEDEE4F-C54C-4C22-881E-BD81B5210BD2}"/>
    <cellStyle name="_0.0[7space]" xfId="107" xr:uid="{466A3ECA-3612-4B51-B333-0314592797C6}"/>
    <cellStyle name="_0.0[7space]_DCF" xfId="108" xr:uid="{9FA180BC-6290-48D3-B85F-6EB290BE3F3F}"/>
    <cellStyle name="_0.0[7space]_DCF 3 предприятия" xfId="109" xr:uid="{91639752-B6B3-42C1-99E9-7296614CB77B}"/>
    <cellStyle name="_0.0[7space]_DCF 3 с увел  объемами 14 12 07 " xfId="110" xr:uid="{42EB9E03-4313-4C60-AE4C-6FFD77930D4E}"/>
    <cellStyle name="_0.0[7space]_DCF_Pavlodar_9" xfId="111" xr:uid="{86037BF0-DAB3-40D9-A363-D7F3AF3AC738}"/>
    <cellStyle name="_0.0[7space]_информация по затратам и тарифам на  произ теплоэ" xfId="112" xr:uid="{F4A87ED0-018A-42D0-A034-77CE9922C221}"/>
    <cellStyle name="_0.0[8space]" xfId="113" xr:uid="{9CD7706C-3EFA-4173-977B-CB5EBF2FCD15}"/>
    <cellStyle name="_0.0[8space]_DCF" xfId="114" xr:uid="{3CAB96A4-B26B-4C0D-AB11-93EA85B301CB}"/>
    <cellStyle name="_0.0[8space]_DCF 3 предприятия" xfId="115" xr:uid="{6EB30EB2-0350-4625-B144-EE65F4918250}"/>
    <cellStyle name="_0.0[8space]_DCF 3 с увел  объемами 14 12 07 " xfId="116" xr:uid="{D540D166-0CCB-46CE-85D6-9551892EB8BE}"/>
    <cellStyle name="_0.0[8space]_DCF_Pavlodar_9" xfId="117" xr:uid="{5710F0FD-72AA-4F6A-9E0D-82D4F4FF1A96}"/>
    <cellStyle name="_0.0[8space]_информация по затратам и тарифам на  произ теплоэ" xfId="118" xr:uid="{504DA847-3AE7-4856-8380-06F95D86145C}"/>
    <cellStyle name="_0.00[1space]" xfId="119" xr:uid="{B4586AD0-59D7-4371-A44C-25075E767DB5}"/>
    <cellStyle name="_0.00[1space]_DCF" xfId="120" xr:uid="{4FB8141C-CF8F-4FA7-8C3B-6DE9B6907D87}"/>
    <cellStyle name="_0.00[1space]_DCF 3 предприятия" xfId="121" xr:uid="{BBB85103-48F8-4799-8C22-55485288E3D6}"/>
    <cellStyle name="_0.00[1space]_DCF 3 с увел  объемами 14 12 07 " xfId="122" xr:uid="{BFC0F03C-5606-4C53-9ADB-559EE016E5F4}"/>
    <cellStyle name="_0.00[1space]_DCF_Pavlodar_9" xfId="123" xr:uid="{32AC56D4-84A1-4F69-B2FB-0B1C3B67F8B3}"/>
    <cellStyle name="_0.00[1space]_информация по затратам и тарифам на  произ теплоэ" xfId="124" xr:uid="{9BE4F59C-4AF9-4F32-A297-504C7075A540}"/>
    <cellStyle name="_0.00[2space]" xfId="125" xr:uid="{FF7A3C43-235E-4220-9017-3DCE5DBF3EAA}"/>
    <cellStyle name="_0.00[2space]_DCF" xfId="126" xr:uid="{6D06E58E-CABC-4D15-A124-9C27D854DDA0}"/>
    <cellStyle name="_0.00[2space]_DCF 3 предприятия" xfId="127" xr:uid="{87DB3960-44C4-4E36-BFE6-B3EBCC3DEDCD}"/>
    <cellStyle name="_0.00[2space]_DCF 3 с увел  объемами 14 12 07 " xfId="128" xr:uid="{1B41D1FF-C185-4AF8-B371-38E18ED73558}"/>
    <cellStyle name="_0.00[2space]_DCF_Pavlodar_9" xfId="129" xr:uid="{CCD657FC-68AD-4BF2-BFF3-96D710B069BB}"/>
    <cellStyle name="_0.00[2space]_информация по затратам и тарифам на  произ теплоэ" xfId="130" xr:uid="{638FF760-6965-4DA4-8481-55782BA7E914}"/>
    <cellStyle name="_0.00[3space]" xfId="131" xr:uid="{26C1392A-FB22-4D72-9C74-8A0E57B15157}"/>
    <cellStyle name="_0.00[3space]_DCF" xfId="132" xr:uid="{5FDEC32A-1F2D-450E-9C66-620E51C21AE1}"/>
    <cellStyle name="_0.00[3space]_DCF 3 предприятия" xfId="133" xr:uid="{82FF0AC5-9086-4097-8978-642047F55318}"/>
    <cellStyle name="_0.00[3space]_DCF 3 с увел  объемами 14 12 07 " xfId="134" xr:uid="{68223B0C-4814-4A3C-8E0F-F945EF22E07A}"/>
    <cellStyle name="_0.00[3space]_DCF_Pavlodar_9" xfId="135" xr:uid="{A97E5E11-1E30-46F5-9D35-D068DD4B3BF0}"/>
    <cellStyle name="_0.00[3space]_информация по затратам и тарифам на  произ теплоэ" xfId="136" xr:uid="{04B3BBF2-F3D5-4422-9687-5EFA43CD0077}"/>
    <cellStyle name="_0.00[4space]" xfId="137" xr:uid="{80F96BA3-2BE7-4222-9E40-BB68396A72BD}"/>
    <cellStyle name="_0.00[4space]_DCF" xfId="138" xr:uid="{D2867CA7-A211-41C4-868B-DEA0AF2B60B2}"/>
    <cellStyle name="_0.00[4space]_DCF 3 предприятия" xfId="139" xr:uid="{2CBC20CD-D2EC-483B-9F5F-161D172176BA}"/>
    <cellStyle name="_0.00[4space]_DCF 3 с увел  объемами 14 12 07 " xfId="140" xr:uid="{CC7612F0-E93A-4496-B487-526AEEC51D4B}"/>
    <cellStyle name="_0.00[4space]_DCF_Pavlodar_9" xfId="141" xr:uid="{F1809F51-0AF0-45B4-AB49-03913F66CFE9}"/>
    <cellStyle name="_0.00[4space]_информация по затратам и тарифам на  произ теплоэ" xfId="142" xr:uid="{D0D4CB4C-0D09-4A8B-9581-D17B7FC7377A}"/>
    <cellStyle name="_0.00[7space]" xfId="143" xr:uid="{B6AA840F-069E-448C-9221-9AE878A5358F}"/>
    <cellStyle name="_0.00[7space]_DCF" xfId="144" xr:uid="{408E2111-0B0E-4AE7-8AD8-FA24E1DE3CD3}"/>
    <cellStyle name="_0.00[7space]_DCF 3 предприятия" xfId="145" xr:uid="{3687DED5-2AB7-4656-AAD6-4A2F0CF4E89A}"/>
    <cellStyle name="_0.00[7space]_DCF 3 с увел  объемами 14 12 07 " xfId="146" xr:uid="{01F57696-AF78-47AE-8514-391CEE067DC1}"/>
    <cellStyle name="_0.00[7space]_DCF_Pavlodar_9" xfId="147" xr:uid="{5BBD40B5-866D-423B-9A6D-ADE362B45C88}"/>
    <cellStyle name="_0.00[7space]_информация по затратам и тарифам на  произ теплоэ" xfId="148" xr:uid="{9CB521E6-C635-484C-A152-927342F8A1E3}"/>
    <cellStyle name="_0.00[8space]" xfId="149" xr:uid="{3BB2A9B5-CBE3-465D-A516-C5EA389BBE1A}"/>
    <cellStyle name="_0.00[8space]_DCF" xfId="150" xr:uid="{0C9CBDF4-05A3-456B-8B1A-B60D7191B792}"/>
    <cellStyle name="_0.00[8space]_DCF 3 предприятия" xfId="151" xr:uid="{55449283-1D53-471D-AE4A-BF6928CC790F}"/>
    <cellStyle name="_0.00[8space]_DCF 3 с увел  объемами 14 12 07 " xfId="152" xr:uid="{80B01398-D9B4-4492-A822-C4537CD9C6B4}"/>
    <cellStyle name="_0.00[8space]_DCF_Pavlodar_9" xfId="153" xr:uid="{FF8B5107-835C-4DF1-B5F9-CD7E3238BB8D}"/>
    <cellStyle name="_0.00[8space]_информация по затратам и тарифам на  произ теплоэ" xfId="154" xr:uid="{581B8187-DBD4-47CC-94B9-EF8F7A2BA6DE}"/>
    <cellStyle name="_0.00[9space]" xfId="155" xr:uid="{2A413D95-3DEE-427E-B931-1ED3723C731B}"/>
    <cellStyle name="_0.00[9space]_DCF" xfId="156" xr:uid="{3F560AE9-0F3B-40C4-9E8D-B443E4C1DD32}"/>
    <cellStyle name="_0.00[9space]_DCF 3 предприятия" xfId="157" xr:uid="{CB648E22-8143-4E4F-A151-67B34798E89D}"/>
    <cellStyle name="_0.00[9space]_DCF 3 с увел  объемами 14 12 07 " xfId="158" xr:uid="{95718842-0D9D-487E-8110-A0C169C43769}"/>
    <cellStyle name="_0.00[9space]_DCF_Pavlodar_9" xfId="159" xr:uid="{CB5D1BB7-6585-4EA5-B484-E3FFF8012A4E}"/>
    <cellStyle name="_0.00[9space]_информация по затратам и тарифам на  произ теплоэ" xfId="160" xr:uid="{A50CD7E0-88BE-44F6-8643-A877270CBB69}"/>
    <cellStyle name="_0[1space]" xfId="161" xr:uid="{311E8163-A8F1-4F93-82A3-CE86B3291F85}"/>
    <cellStyle name="_0[1space]_DCF" xfId="162" xr:uid="{DA4C7803-2A0C-45B2-9C98-F23DF5EDF00E}"/>
    <cellStyle name="_0[1space]_DCF 3 предприятия" xfId="163" xr:uid="{225D2DC7-2BD2-4A00-ABE2-1B38F44D3458}"/>
    <cellStyle name="_0[1space]_DCF 3 с увел  объемами 14 12 07 " xfId="164" xr:uid="{6B94A2BD-7DBC-4720-BF3B-2F50B6EBC485}"/>
    <cellStyle name="_0[1space]_DCF_Pavlodar_9" xfId="165" xr:uid="{679E930E-D207-40A1-BC8E-8AD21A921158}"/>
    <cellStyle name="_0[1space]_информация по затратам и тарифам на  произ теплоэ" xfId="166" xr:uid="{EF59EF9A-DB06-49D9-85BE-ED04F108AD8D}"/>
    <cellStyle name="_0[2space]" xfId="167" xr:uid="{208135D7-A691-4C49-BD4D-6EED5413B178}"/>
    <cellStyle name="_0[2space]_DCF" xfId="168" xr:uid="{83B16216-243A-4933-8BEA-FEF4ADE71ADF}"/>
    <cellStyle name="_0[2space]_DCF 3 предприятия" xfId="169" xr:uid="{8E1C1BD3-D9B7-4215-9B47-D79D78B5BF2E}"/>
    <cellStyle name="_0[2space]_DCF 3 с увел  объемами 14 12 07 " xfId="170" xr:uid="{86BE3DB3-C583-4B58-815A-4AB1C6B2FFC6}"/>
    <cellStyle name="_0[2space]_DCF_Pavlodar_9" xfId="171" xr:uid="{006AA1FC-31BD-46C2-85A7-C1B4A3E01BAD}"/>
    <cellStyle name="_0[2space]_информация по затратам и тарифам на  произ теплоэ" xfId="172" xr:uid="{B535E2F1-39D3-476C-BAED-FBA1604E94E2}"/>
    <cellStyle name="_0[3space]" xfId="173" xr:uid="{44BA43FE-AE76-4E5D-A853-51DCA4F6819D}"/>
    <cellStyle name="_0[3space]_DCF" xfId="174" xr:uid="{98BCBFCB-EA6C-4BBE-8081-B902E40300C2}"/>
    <cellStyle name="_0[3space]_DCF 3 предприятия" xfId="175" xr:uid="{6F14A34A-5D8E-4A09-B050-513322EDDE80}"/>
    <cellStyle name="_0[3space]_DCF 3 с увел  объемами 14 12 07 " xfId="176" xr:uid="{31EB7CC1-7BB1-4EF7-B2B4-379CB843041A}"/>
    <cellStyle name="_0[3space]_DCF_Pavlodar_9" xfId="177" xr:uid="{8D7A54E7-6BA5-4E35-8810-6576047F4639}"/>
    <cellStyle name="_0[3space]_информация по затратам и тарифам на  произ теплоэ" xfId="178" xr:uid="{42EE98E8-6F1E-42FD-AA0E-C1C19CA03EBE}"/>
    <cellStyle name="_0[4space]" xfId="179" xr:uid="{663B3EFD-57A8-4263-AD3E-A94BBC34368E}"/>
    <cellStyle name="_0[4space]_DCF" xfId="180" xr:uid="{BCE07AC0-3936-4C8F-949D-8A13235549AE}"/>
    <cellStyle name="_0[4space]_DCF 3 предприятия" xfId="181" xr:uid="{B6DC4A5D-3B0D-46D7-9C2C-B4C89C424AD6}"/>
    <cellStyle name="_0[4space]_DCF 3 с увел  объемами 14 12 07 " xfId="182" xr:uid="{F4F3691C-17AE-4BB0-8D3E-64EB6DFFDE23}"/>
    <cellStyle name="_0[4space]_DCF_Pavlodar_9" xfId="183" xr:uid="{5BE49C6D-6C67-407D-AC96-BD0D88344ED8}"/>
    <cellStyle name="_0[4space]_информация по затратам и тарифам на  произ теплоэ" xfId="184" xr:uid="{77267626-4CDB-4948-8BB5-96974E8D0BEE}"/>
    <cellStyle name="_0[6space]" xfId="185" xr:uid="{C0777C26-C8DA-40E4-9900-0CB84EE4901F}"/>
    <cellStyle name="_0[6space]_DCF" xfId="186" xr:uid="{F74A3B11-0FEA-4895-B490-42B5F7F38737}"/>
    <cellStyle name="_0[6space]_DCF 3 предприятия" xfId="187" xr:uid="{B1B76981-3AC3-4ADB-929E-3E6B768D0D69}"/>
    <cellStyle name="_0[6space]_DCF 3 с увел  объемами 14 12 07 " xfId="188" xr:uid="{2A225928-953E-4CBE-9033-078F4A1FFD68}"/>
    <cellStyle name="_0[6space]_DCF_Pavlodar_9" xfId="189" xr:uid="{B434C31D-A402-4BC0-BF45-9EB6DF31CA79}"/>
    <cellStyle name="_0[6space]_информация по затратам и тарифам на  произ теплоэ" xfId="190" xr:uid="{5B10153E-78FE-49F8-B56E-85CA581853C8}"/>
    <cellStyle name="_0[7space]" xfId="191" xr:uid="{8599FDF8-69EA-4F85-B999-7875123BBF6C}"/>
    <cellStyle name="_0[7space]_DCF" xfId="192" xr:uid="{629009B6-AF49-452B-9154-82730B2163F8}"/>
    <cellStyle name="_0[7space]_DCF 3 предприятия" xfId="193" xr:uid="{475B233B-CB55-453E-85CE-743A0F173542}"/>
    <cellStyle name="_0[7space]_DCF 3 с увел  объемами 14 12 07 " xfId="194" xr:uid="{CB683293-C0A5-47C2-A6D4-E90A1F04613D}"/>
    <cellStyle name="_0[7space]_DCF_Pavlodar_9" xfId="195" xr:uid="{08472FA5-E349-430F-863F-EF70A6110354}"/>
    <cellStyle name="_0[7space]_информация по затратам и тарифам на  произ теплоэ" xfId="196" xr:uid="{D25AF1D5-8B29-4D89-9780-BA3A466626E2}"/>
    <cellStyle name="_0747_DCF_sugar_10" xfId="197" xr:uid="{8EF76557-DE36-43A4-A1B2-C8171A3551EF}"/>
    <cellStyle name="_0747_DCF_sugar_10 2" xfId="2234" xr:uid="{516438A3-2EEC-4A00-8F56-DE282A10164C}"/>
    <cellStyle name="_0747_DCF_sugar_10 2 2" xfId="2354" xr:uid="{CA3640B1-6D65-432B-92DE-6F7DC929985E}"/>
    <cellStyle name="_0747_DCF_sugar_10 2 3" xfId="2394" xr:uid="{6B02FE8C-BB24-41E4-906B-B5C489E47177}"/>
    <cellStyle name="_0747_DCF_sugar_10_DCF" xfId="198" xr:uid="{289E1955-9F3D-4E4A-99A5-F2EB7A58AC8E}"/>
    <cellStyle name="_0747_DCF_sugar_10_DCF 3 предприятия" xfId="199" xr:uid="{267D57C0-EF13-4ABF-B39B-B897BEDDA379}"/>
    <cellStyle name="_0747_DCF_sugar_10_DCF 3 с увел  объемами 14 12 07 " xfId="200" xr:uid="{94D45FB6-6125-4356-9B48-63390F94AA9E}"/>
    <cellStyle name="_0747_DCF_sugar_10_DCF_Pavlodar_9" xfId="201" xr:uid="{A2221889-FD06-4B5B-A0EE-585312F83E6C}"/>
    <cellStyle name="_0747_DCF_sugar_10_DCF_Pavlodar_9 2" xfId="2235" xr:uid="{95FC07C4-6D0D-49AB-99A7-6BFE69C4CCF5}"/>
    <cellStyle name="_0747_DCF_sugar_10_DCF_Pavlodar_9 2 2" xfId="2355" xr:uid="{68ED072B-D4CA-4429-92A4-5825BB0AC1C3}"/>
    <cellStyle name="_0747_DCF_sugar_10_DCF_Pavlodar_9 2 3" xfId="2395" xr:uid="{4CA552D3-1D2B-4BEA-A996-11A5FC5FC182}"/>
    <cellStyle name="_0747_DCF_sugar_10_информация по затратам и тарифам на  произ теплоэ" xfId="202" xr:uid="{61E2A07F-9AA3-4C21-881D-B92A92418EA5}"/>
    <cellStyle name="_0747_DCF_sugar_11" xfId="203" xr:uid="{3C117BFF-974A-49B2-8666-64FEBABE4EF6}"/>
    <cellStyle name="_0747_DCF_sugar_11 2" xfId="2236" xr:uid="{7E8C0E41-CFA7-400C-B7AB-B4D308B3D377}"/>
    <cellStyle name="_0747_DCF_sugar_11 2 2" xfId="2356" xr:uid="{A8D03DEF-74D2-4A83-AE49-6395BFF735A5}"/>
    <cellStyle name="_0747_DCF_sugar_11 2 3" xfId="2396" xr:uid="{233DEDB8-0055-4FAE-B980-7C8ED9A01221}"/>
    <cellStyle name="_0747_DCF_sugar_11_DCF" xfId="204" xr:uid="{5790D666-381A-46C5-9860-01FD04B3AF32}"/>
    <cellStyle name="_0747_DCF_sugar_11_DCF 3 предприятия" xfId="205" xr:uid="{37D59943-48D3-49A3-BD26-4C6A303484A9}"/>
    <cellStyle name="_0747_DCF_sugar_11_DCF 3 с увел  объемами 14 12 07 " xfId="206" xr:uid="{2661E39B-E6F6-4A1B-85AC-78EDB4D92227}"/>
    <cellStyle name="_0747_DCF_sugar_11_DCF_Pavlodar_9" xfId="207" xr:uid="{876AA95F-FEDB-4701-A99E-F76F3860156A}"/>
    <cellStyle name="_0747_DCF_sugar_11_DCF_Pavlodar_9 2" xfId="2237" xr:uid="{E23B0F7E-B226-4CB5-81CF-C22F17336559}"/>
    <cellStyle name="_0747_DCF_sugar_11_DCF_Pavlodar_9 2 2" xfId="2357" xr:uid="{47CE1C8F-4D50-48A1-BA9A-43845BDEE714}"/>
    <cellStyle name="_0747_DCF_sugar_11_DCF_Pavlodar_9 2 3" xfId="2397" xr:uid="{862BF3E7-B5CD-4D3F-92BC-DE29A3549AE1}"/>
    <cellStyle name="_0747_DCF_sugar_11_информация по затратам и тарифам на  произ теплоэ" xfId="208" xr:uid="{7E241B92-A10E-42D6-8BD8-C754223C0F9D}"/>
    <cellStyle name="_0747_DCF_sugar_17" xfId="209" xr:uid="{F87E4425-B7AC-475B-85B0-50A11197F049}"/>
    <cellStyle name="_0747_DCF_sugar_17 2" xfId="2238" xr:uid="{7A95605C-FA14-45C9-ADC0-F1D2A44CB411}"/>
    <cellStyle name="_0747_DCF_sugar_17 2 2" xfId="2358" xr:uid="{D1C2A91A-D929-4A7D-9919-4102CFC65526}"/>
    <cellStyle name="_0747_DCF_sugar_17 2 3" xfId="2398" xr:uid="{018CBAB8-30A5-4E80-B4F3-12B23FEB49D2}"/>
    <cellStyle name="_0747_DCF_sugar_17_DCF" xfId="210" xr:uid="{B92079DD-12E4-47B1-ADEC-25402A27E841}"/>
    <cellStyle name="_0747_DCF_sugar_17_DCF 3 предприятия" xfId="211" xr:uid="{668DC9BC-CAB6-42DE-80F9-EFB86E5F45BC}"/>
    <cellStyle name="_0747_DCF_sugar_17_DCF 3 с увел  объемами 14 12 07 " xfId="212" xr:uid="{3716EB1A-11DA-4D63-8CE5-82E29286DE79}"/>
    <cellStyle name="_0747_DCF_sugar_17_DCF_Pavlodar_9" xfId="213" xr:uid="{682D3355-D2B4-4507-A38B-8526AA9A96D6}"/>
    <cellStyle name="_0747_DCF_sugar_17_DCF_Pavlodar_9 2" xfId="2239" xr:uid="{A0E5EA5E-2FF6-46ED-867D-E5895B9663C3}"/>
    <cellStyle name="_0747_DCF_sugar_17_DCF_Pavlodar_9 2 2" xfId="2359" xr:uid="{C3E9200C-EC80-4378-87D4-3104C83E2B71}"/>
    <cellStyle name="_0747_DCF_sugar_17_DCF_Pavlodar_9 2 3" xfId="2399" xr:uid="{BB540880-91E4-4EE3-AC64-F6C6E40D3FC5}"/>
    <cellStyle name="_0747_DCF_sugar_17_информация по затратам и тарифам на  произ теплоэ" xfId="214" xr:uid="{2A50F8B4-6BF7-49C4-A4D5-D5BA87066E9A}"/>
    <cellStyle name="_0747_DCF_sugar_5_with economic obsolesense" xfId="215" xr:uid="{84684E9C-26F2-4F3A-9AD9-C35CC151B8E4}"/>
    <cellStyle name="_0747_DCF_sugar_5_with economic obsolesense 2" xfId="2240" xr:uid="{B2D6649B-4F0C-42D8-B517-5A49E0EBAFEE}"/>
    <cellStyle name="_0747_DCF_sugar_5_with economic obsolesense 2 2" xfId="2360" xr:uid="{6D4A9019-873E-4F78-B513-5A100B04AFA7}"/>
    <cellStyle name="_0747_DCF_sugar_5_with economic obsolesense 2 3" xfId="2400" xr:uid="{A9631C9C-B963-42F8-A338-797B977A78A7}"/>
    <cellStyle name="_0747_DCF_sugar_5_with economic obsolesense_DCF" xfId="216" xr:uid="{9A59C7B0-8316-4B8E-B4A6-90027AFCB57C}"/>
    <cellStyle name="_0747_DCF_sugar_5_with economic obsolesense_DCF 3 предприятия" xfId="217" xr:uid="{3079FD64-6098-46C7-A5B9-09C8422B2C52}"/>
    <cellStyle name="_0747_DCF_sugar_5_with economic obsolesense_DCF 3 с увел  объемами 14 12 07 " xfId="218" xr:uid="{1B78A06B-77E8-4F1D-84BF-130D601CC301}"/>
    <cellStyle name="_0747_DCF_sugar_5_with economic obsolesense_DCF_Pavlodar_9" xfId="219" xr:uid="{5C289E31-E186-4C44-BF09-ACE1A8E485E0}"/>
    <cellStyle name="_0747_DCF_sugar_5_with economic obsolesense_DCF_Pavlodar_9 2" xfId="2241" xr:uid="{78CA6002-4FCB-4DDF-BEA1-713817E3FFAE}"/>
    <cellStyle name="_0747_DCF_sugar_5_with economic obsolesense_DCF_Pavlodar_9 2 2" xfId="2361" xr:uid="{7CBC5F07-7E6B-40F6-9ECB-D1D4EFAAF332}"/>
    <cellStyle name="_0747_DCF_sugar_5_with economic obsolesense_DCF_Pavlodar_9 2 3" xfId="2401" xr:uid="{5CCD9741-AA36-4890-9466-EB6908C34C00}"/>
    <cellStyle name="_0747_DCF_sugar_5_with economic obsolesense_информация по затратам и тарифам на  произ теплоэ" xfId="220" xr:uid="{46DA28D0-D5D2-42A0-A88A-2F747B52C037}"/>
    <cellStyle name="_BEV_Eurocement(01.06.05)_14" xfId="221" xr:uid="{2C498C33-6BEC-4C22-91C7-7CEF14829838}"/>
    <cellStyle name="_BEV_Eurocement(01.06.05)_14_DCF" xfId="222" xr:uid="{B7E2C674-CB72-4069-9EEE-5358AC43960A}"/>
    <cellStyle name="_BEV_Eurocement(01.06.05)_14_DCF 3 с увел  объемами 14 12 07 " xfId="223" xr:uid="{C2BB9B4C-38E6-4229-AA40-CB57A11F0B1F}"/>
    <cellStyle name="_BEV_Eurocement(01.06.05)_14_DCF_Pavlodar_9" xfId="224" xr:uid="{4958D0F7-A1D4-4185-8EBC-5BE1AE8C40B0}"/>
    <cellStyle name="_Book1" xfId="225" xr:uid="{C3966CF6-57DE-492C-B7BE-C193D8C26F3C}"/>
    <cellStyle name="_Book1_DCF" xfId="226" xr:uid="{BB7B93BB-F07F-4A42-AA4E-194F9A2B888B}"/>
    <cellStyle name="_Book1_DCF 3 с увел  объемами 14 12 07 " xfId="227" xr:uid="{FB63F23E-352C-4651-A834-F203740E8E5A}"/>
    <cellStyle name="_Book1_DCF_Pavlodar_9" xfId="228" xr:uid="{8967FC2D-CD8B-46AC-9FF8-1AB06AB5C655}"/>
    <cellStyle name="_Book2" xfId="229" xr:uid="{043AB217-C668-4BD4-9150-D7F27827FC55}"/>
    <cellStyle name="_Book2 2" xfId="2242" xr:uid="{7C33924A-F136-4F7A-AB85-4EE833FAF36E}"/>
    <cellStyle name="_Book2 2 2" xfId="2362" xr:uid="{32A22283-C7E2-4DAE-9A4C-0CF791DC9AD0}"/>
    <cellStyle name="_Book2 2 3" xfId="2402" xr:uid="{46FCD3EF-44D4-4E2D-8E62-A09938B6BFA2}"/>
    <cellStyle name="_Book2_DCF" xfId="230" xr:uid="{87A9AC68-270A-47C2-8D86-FCF20BD5CFDB}"/>
    <cellStyle name="_Book2_DCF 3 предприятия" xfId="231" xr:uid="{B055082F-4991-4EB4-9AA5-D2B535484A52}"/>
    <cellStyle name="_Book2_DCF 3 с увел  объемами 14 12 07 " xfId="232" xr:uid="{8EE7022F-B663-42A3-8ECE-4B85D2D85B08}"/>
    <cellStyle name="_Book2_DCF_Pavlodar_9" xfId="233" xr:uid="{7B6F24DA-750B-4FC3-ACBD-A5EDD0A56E6D}"/>
    <cellStyle name="_Book2_DCF_Pavlodar_9 2" xfId="2243" xr:uid="{446A1B42-66A2-4BD9-A8DD-B6EA13D71478}"/>
    <cellStyle name="_Book2_DCF_Pavlodar_9 2 2" xfId="2363" xr:uid="{AAA7687A-DCC9-4728-A1E4-2C08CAC15668}"/>
    <cellStyle name="_Book2_DCF_Pavlodar_9 2 3" xfId="2403" xr:uid="{84852D79-8017-48B5-99C2-6E7906998FD9}"/>
    <cellStyle name="_Book2_информация по затратам и тарифам на  произ теплоэ" xfId="234" xr:uid="{6317BC74-1604-4819-B9CD-AC5BAA4D690B}"/>
    <cellStyle name="_Comma" xfId="235" xr:uid="{EB1F952E-B08D-4144-A320-31A5A9132CB9}"/>
    <cellStyle name="_Comma_Copy of Uralkali Summary Business Plan 14 Apr 04 (sent)1250404 input for Union DCF" xfId="236" xr:uid="{E299449A-102C-4758-AAC1-144DD3CE94C8}"/>
    <cellStyle name="_Comma_Copy of Uralkali Summary Business Plan 14 Apr 04 (sent)1250404 input for Union DCF_DCF" xfId="237" xr:uid="{3C24E3B4-110A-4E39-A377-967FDDFE9BBE}"/>
    <cellStyle name="_Comma_Copy of Uralkali Summary Business Plan 14 Apr 04 (sent)1250404 input for Union DCF_DCF 3 предприятия" xfId="238" xr:uid="{09A941D3-5A0A-4E15-B625-CE6B2898E837}"/>
    <cellStyle name="_Comma_Copy of Uralkali Summary Business Plan 14 Apr 04 (sent)1250404 input for Union DCF_DCF 3 с увел  объемами 14 12 07 " xfId="239" xr:uid="{7DC81E5D-80B7-44F2-BD6F-B0A1E047A5FD}"/>
    <cellStyle name="_Comma_Copy of Uralkali Summary Business Plan 14 Apr 04 (sent)1250404 input for Union DCF_DCF_Pavlodar_9" xfId="240" xr:uid="{E8D8E1C2-AF84-46ED-B6EC-98A9B3024561}"/>
    <cellStyle name="_Comma_Copy of Uralkali Summary Business Plan 14 Apr 04 (sent)1250404 input for Union DCF_информация по затратам и тарифам на  произ теплоэ" xfId="241" xr:uid="{6EB5CD62-480B-487A-869B-2CC9AF3E263F}"/>
    <cellStyle name="_Comma_DCF" xfId="242" xr:uid="{8058F123-F97B-43BC-B111-A702ADABBD91}"/>
    <cellStyle name="_Comma_DCF 3 предприятия" xfId="243" xr:uid="{D6E29F45-BE69-45A8-9F8F-AD343E070314}"/>
    <cellStyle name="_Comma_DCF 3 с увел  объемами 14 12 07 " xfId="244" xr:uid="{ABE70F62-B964-407D-B6B7-9E130C3FB6CC}"/>
    <cellStyle name="_Comma_DCF_Pavlodar_9" xfId="245" xr:uid="{9E0B6A1F-4881-4FAD-9753-2B954387DF95}"/>
    <cellStyle name="_Comma_информация по затратам и тарифам на  произ теплоэ" xfId="246" xr:uid="{F33C4B00-5046-46E3-926F-862CB8FFB8EA}"/>
    <cellStyle name="_Condition" xfId="247" xr:uid="{CAE62BD2-BDC5-4F6F-8FB2-F194CBC1B59E}"/>
    <cellStyle name="_Copy of Uralkali Summary Business Plan 14 Apr 04 (sent)1250404 input for Union DCF" xfId="248" xr:uid="{0CF8F007-C6C3-4B04-98E0-C898647E0A78}"/>
    <cellStyle name="_Copy of Uralkali Summary Business Plan 14 Apr 04 (sent)1250404 input for Union DCF_DCF" xfId="249" xr:uid="{F4128FD9-384A-4BC1-8197-FEB5727D922E}"/>
    <cellStyle name="_Copy of Uralkali Summary Business Plan 14 Apr 04 (sent)1250404 input for Union DCF_DCF 3 с увел  объемами 14 12 07 " xfId="250" xr:uid="{5AE7320D-4C79-4A5A-97C2-8EC98702C486}"/>
    <cellStyle name="_Copy of Uralkali Summary Business Plan 14 Apr 04 (sent)1250404 input for Union DCF_DCF_Pavlodar_9" xfId="251" xr:uid="{802F0987-C7BC-4590-874B-84CE9CDA5076}"/>
    <cellStyle name="_Cost forms - presentation2" xfId="252" xr:uid="{4F141295-68F3-4585-98DD-35D3CE685B5A}"/>
    <cellStyle name="_Cost forms - presentation2_DCF" xfId="253" xr:uid="{97D6E82B-7060-44C0-9ADF-0121271FC85A}"/>
    <cellStyle name="_Cost forms - presentation2_DCF 3 с увел  объемами 14 12 07 " xfId="254" xr:uid="{C0458D4B-7A47-43A3-AF2F-B02D5D1176F2}"/>
    <cellStyle name="_Cost forms - presentation2_DCF_Pavlodar_9" xfId="255" xr:uid="{DF553D27-8631-49BD-86F5-FFCE2954AFF3}"/>
    <cellStyle name="_Currency" xfId="256" xr:uid="{19D9A5E8-BAB4-482D-A60E-B2A457161E86}"/>
    <cellStyle name="_Currency_Copy of Uralkali Summary Business Plan 14 Apr 04 (sent)1250404 input for Union DCF" xfId="257" xr:uid="{C6CD8EDC-B5E6-4DAC-A1D7-482F851C0C14}"/>
    <cellStyle name="_Currency_Copy of Uralkali Summary Business Plan 14 Apr 04 (sent)1250404 input for Union DCF_DCF" xfId="258" xr:uid="{0F58B6A4-C60F-4000-9F3B-3686B27E49E7}"/>
    <cellStyle name="_Currency_Copy of Uralkali Summary Business Plan 14 Apr 04 (sent)1250404 input for Union DCF_DCF 3 предприятия" xfId="259" xr:uid="{9E45B5FD-8F7E-45E6-AB52-3662E39DF6DA}"/>
    <cellStyle name="_Currency_Copy of Uralkali Summary Business Plan 14 Apr 04 (sent)1250404 input for Union DCF_DCF 3 с увел  объемами 14 12 07 " xfId="260" xr:uid="{8BD1DA43-0919-4427-8A2F-ACB624272844}"/>
    <cellStyle name="_Currency_Copy of Uralkali Summary Business Plan 14 Apr 04 (sent)1250404 input for Union DCF_DCF_Pavlodar_9" xfId="261" xr:uid="{719AA9E6-441B-4F3D-A916-EE3C1115638A}"/>
    <cellStyle name="_Currency_Copy of Uralkali Summary Business Plan 14 Apr 04 (sent)1250404 input for Union DCF_информация по затратам и тарифам на  произ теплоэ" xfId="262" xr:uid="{F7914DAB-732B-4F17-BB6A-045781DCB733}"/>
    <cellStyle name="_Currency_DCF" xfId="263" xr:uid="{40FD8545-6F89-4802-9C51-ED7D258A5B3F}"/>
    <cellStyle name="_Currency_DCF 3 предприятия" xfId="264" xr:uid="{E0EBAD82-E444-4D20-A66E-1AE8D5912E38}"/>
    <cellStyle name="_Currency_DCF 3 с увел  объемами 14 12 07 " xfId="265" xr:uid="{5998ADFD-64EF-4351-A610-954695E62224}"/>
    <cellStyle name="_Currency_DCF_Pavlodar_9" xfId="266" xr:uid="{AD3B8D91-F5CB-45D6-BCB7-075001CF90A4}"/>
    <cellStyle name="_Currency_информация по затратам и тарифам на  произ теплоэ" xfId="267" xr:uid="{81AE6D24-D41F-4BBA-95F3-EB6A957DFBE2}"/>
    <cellStyle name="_CurrencySpace" xfId="268" xr:uid="{C619D40A-5F85-4806-86E9-5465D2196CD3}"/>
    <cellStyle name="_CurrencySpace_Copy of Uralkali Summary Business Plan 14 Apr 04 (sent)1250404 input for Union DCF" xfId="269" xr:uid="{0809E98E-92E7-4B53-8F34-AA0E5E311A9C}"/>
    <cellStyle name="_CurrencySpace_Copy of Uralkali Summary Business Plan 14 Apr 04 (sent)1250404 input for Union DCF_DCF" xfId="270" xr:uid="{1186F202-3D5B-4579-9C33-4C34396B6AFF}"/>
    <cellStyle name="_CurrencySpace_Copy of Uralkali Summary Business Plan 14 Apr 04 (sent)1250404 input for Union DCF_DCF 3 предприятия" xfId="271" xr:uid="{226781AE-A048-40F2-8D52-33B0A2220C59}"/>
    <cellStyle name="_CurrencySpace_Copy of Uralkali Summary Business Plan 14 Apr 04 (sent)1250404 input for Union DCF_DCF 3 с увел  объемами 14 12 07 " xfId="272" xr:uid="{8EE2EEDC-B718-44CE-A34D-B0EA1D991FAA}"/>
    <cellStyle name="_CurrencySpace_Copy of Uralkali Summary Business Plan 14 Apr 04 (sent)1250404 input for Union DCF_DCF_Pavlodar_9" xfId="273" xr:uid="{38496478-791E-44E0-9AC2-C8F87EFA0A75}"/>
    <cellStyle name="_CurrencySpace_Copy of Uralkali Summary Business Plan 14 Apr 04 (sent)1250404 input for Union DCF_информация по затратам и тарифам на  произ теплоэ" xfId="274" xr:uid="{A29D3245-3B43-42BD-ADA5-1CF50CE97F3C}"/>
    <cellStyle name="_CurrencySpace_DCF" xfId="275" xr:uid="{F21F32DC-4264-4650-93C4-CF2495A62693}"/>
    <cellStyle name="_CurrencySpace_DCF 3 предприятия" xfId="276" xr:uid="{287E88B9-1A12-4C61-AEA8-717EA3FF0567}"/>
    <cellStyle name="_CurrencySpace_DCF 3 с увел  объемами 14 12 07 " xfId="277" xr:uid="{3D78763A-DD09-4DB2-82B0-422740BB1B8E}"/>
    <cellStyle name="_CurrencySpace_DCF_Pavlodar_9" xfId="278" xr:uid="{597ACEA1-58BF-458D-B6A9-1706CD9F1BF8}"/>
    <cellStyle name="_CurrencySpace_информация по затратам и тарифам на  произ теплоэ" xfId="279" xr:uid="{938A2B0A-6820-4F9A-AB09-7F8D9CCCEA8C}"/>
    <cellStyle name="_DCF Lucchini Piombino_Draft_v.02_16(New)_v.04_es" xfId="280" xr:uid="{0F02CECC-FF45-4F9D-AB66-49B48D77FB86}"/>
    <cellStyle name="_DCF Lucchini Piombino_Draft_v.02_16(New)_v.04_es_DCF" xfId="281" xr:uid="{E06B5B57-A3BE-4E52-9D57-E2DA81AE13C3}"/>
    <cellStyle name="_DCF Lucchini Piombino_Draft_v.02_16(New)_v.04_es_DCF 3 с увел  объемами 14 12 07 " xfId="282" xr:uid="{C45C3DCA-221F-48B7-8249-DA05331B2087}"/>
    <cellStyle name="_DCF Lucchini Piombino_Draft_v.02_16(New)_v.04_es_DCF_Pavlodar_9" xfId="283" xr:uid="{4A3F85CC-BE14-42F5-90A9-74B685630FC5}"/>
    <cellStyle name="_DCF Lucchini_France_12_DA" xfId="284" xr:uid="{AA523C30-C8D9-4927-984E-04206FF965FD}"/>
    <cellStyle name="_DCF Lucchini_France_12_DA_DCF" xfId="285" xr:uid="{ADC7D2D2-30C9-4A03-8E39-8B99C69312FB}"/>
    <cellStyle name="_DCF Lucchini_France_12_DA_DCF 3 с увел  объемами 14 12 07 " xfId="286" xr:uid="{49C44AB0-DE0D-4CB0-A0D3-8AF23DB858B9}"/>
    <cellStyle name="_DCF Lucchini_France_12_DA_DCF_Pavlodar_9" xfId="287" xr:uid="{DFC3CF9A-BDA3-4E6C-AD8C-07292268FA3C}"/>
    <cellStyle name="_DCF Mih GOK_2005_Draft_9" xfId="288" xr:uid="{546799E7-5256-4C95-8C92-83E94DF91089}"/>
    <cellStyle name="_DCF Mih GOK_2005_Draft_9_DCF" xfId="289" xr:uid="{3F8D9014-28A3-4075-8384-DA660DC93714}"/>
    <cellStyle name="_DCF Mih GOK_2005_Draft_9_DCF 3 с увел  объемами 14 12 07 " xfId="290" xr:uid="{842FCC4E-23E3-4F60-9212-3A1D2597FE11}"/>
    <cellStyle name="_DCF Mih GOK_2005_Draft_9_DCF_Pavlodar_9" xfId="291" xr:uid="{C822F06D-E5AD-4CF5-BE73-2BE2826DEE73}"/>
    <cellStyle name="_DCF Valuation Template (APV approach) v3" xfId="292" xr:uid="{03545AF6-0A39-499F-AF81-AD174F97E0FF}"/>
    <cellStyle name="_DCF Valuation Template (APV approach) v3_DCF" xfId="293" xr:uid="{2842A68D-BD36-4456-B44D-DC8ED73B7288}"/>
    <cellStyle name="_DCF Valuation Template (APV approach) v3_DCF 3 предприятия" xfId="294" xr:uid="{65B31CA6-0118-46DC-9299-D9F69429BDCA}"/>
    <cellStyle name="_DCF Valuation Template (APV approach) v3_DCF 3 с увел  объемами 14 12 07 " xfId="295" xr:uid="{BC480997-3395-4889-B389-CD9009C9F502}"/>
    <cellStyle name="_DCF Valuation Template (APV approach) v3_DCF_Pavlodar_9" xfId="296" xr:uid="{C0CE6EFC-3732-4CB4-A8A7-BF270E949A8D}"/>
    <cellStyle name="_DCF Valuation Template (APV approach) v3_информация по затратам и тарифам на  произ теплоэ" xfId="297" xr:uid="{6B71FF65-D156-465C-B233-6A5B70E0CAFC}"/>
    <cellStyle name="_DCF_Bikom_14" xfId="298" xr:uid="{5B5C0232-C8A9-4CE7-9757-FAD7C48B66E0}"/>
    <cellStyle name="_DCF_Bikom_14 2" xfId="2244" xr:uid="{BEA5A488-0EC2-4516-992A-15095A52B724}"/>
    <cellStyle name="_DCF_Bikom_14 2 2" xfId="2364" xr:uid="{98CE0922-7606-40B9-9C64-8445CB865F27}"/>
    <cellStyle name="_DCF_Bikom_14 2 3" xfId="2404" xr:uid="{884A5814-0355-4E13-9BD6-BB8AD396C60A}"/>
    <cellStyle name="_DCF_Bikom_14_DCF" xfId="299" xr:uid="{EB89E816-2386-45AD-80A6-44202E73710F}"/>
    <cellStyle name="_DCF_Bikom_14_DCF 3 предприятия" xfId="300" xr:uid="{3528F6E2-3BC8-4046-9602-F68928E32E81}"/>
    <cellStyle name="_DCF_Bikom_14_DCF 3 с увел  объемами 14 12 07 " xfId="301" xr:uid="{0B46BD0A-14ED-4F54-A300-BD36AA9177AA}"/>
    <cellStyle name="_DCF_Bikom_14_DCF_Pavlodar_9" xfId="302" xr:uid="{E577CEA0-91F7-4F8B-B40F-A6EFF48F6F95}"/>
    <cellStyle name="_DCF_Bikom_14_DCF_Pavlodar_9 2" xfId="2245" xr:uid="{49935C0F-CE97-4FE4-AF48-E1EE49C8399F}"/>
    <cellStyle name="_DCF_Bikom_14_DCF_Pavlodar_9 2 2" xfId="2365" xr:uid="{394A947C-0219-4C01-971C-D22993F91FBB}"/>
    <cellStyle name="_DCF_Bikom_14_DCF_Pavlodar_9 2 3" xfId="2405" xr:uid="{642E0DB0-C3C8-4936-B0B4-85E82A71C510}"/>
    <cellStyle name="_DCF_Bikom_14_информация по затратам и тарифам на  произ теплоэ" xfId="303" xr:uid="{95213EF4-4C8C-4349-A922-FA5DB0115753}"/>
    <cellStyle name="_dcf_draft_44" xfId="304" xr:uid="{0B8C1EE1-8769-4426-9868-B0F2DEA107F4}"/>
    <cellStyle name="_dcf_draft_44_Comcor_TV" xfId="305" xr:uid="{6332B4DD-1590-4547-ACA5-8296182B0036}"/>
    <cellStyle name="_dcf_draft_44_Comcor_TV_DCF" xfId="306" xr:uid="{8292B60B-C35F-4E07-8364-AE3782C49C2C}"/>
    <cellStyle name="_dcf_draft_44_Comcor_TV_DCF 3 с увел  объемами 14 12 07 " xfId="307" xr:uid="{95B81722-D7CA-4466-8249-C3F56AB34D10}"/>
    <cellStyle name="_dcf_draft_44_Comcor_TV_DCF_Pavlodar_9" xfId="308" xr:uid="{6B140343-30AE-4FE5-9BBE-C30DC6FE9AF9}"/>
    <cellStyle name="_dcf_draft_44_DCF" xfId="309" xr:uid="{A3CB2181-DC15-48C5-A7BB-CF7751D3CF01}"/>
    <cellStyle name="_dcf_draft_44_DCF 3 с увел  объемами 14 12 07 " xfId="310" xr:uid="{0288D0A4-548C-4021-8439-072D79F70F93}"/>
    <cellStyle name="_dcf_draft_44_DCF_Pavlodar_9" xfId="311" xr:uid="{6C4E6227-990C-47A2-BE02-1ABBC571564A}"/>
    <cellStyle name="_DCF_Kazankovskaya Mine_1" xfId="312" xr:uid="{0021F46E-231B-4512-857D-52D5BC879839}"/>
    <cellStyle name="_DCF_Kazankovskaya Mine_1_DCF" xfId="313" xr:uid="{2FFD0A44-5BD8-4297-9B3D-81E03EBF1735}"/>
    <cellStyle name="_DCF_Kazankovskaya Mine_1_DCF 3 с увел  объемами 14 12 07 " xfId="314" xr:uid="{175367C8-5DC2-46AD-B555-B8C849BFCF0A}"/>
    <cellStyle name="_DCF_Kazankovskaya Mine_1_DCF_Pavlodar_9" xfId="315" xr:uid="{447A2B50-06A7-43A8-8434-616032E2287A}"/>
    <cellStyle name="_DCF_Kazankovskaya Mine_18" xfId="316" xr:uid="{2DCABBFF-AB3A-4083-B815-3AB2CB17FA9A}"/>
    <cellStyle name="_DCF_Kazankovskaya Mine_18_DCF" xfId="317" xr:uid="{F9B546CA-0D3A-416C-9E2E-451BB7314BED}"/>
    <cellStyle name="_DCF_Kazankovskaya Mine_18_DCF 3 с увел  объемами 14 12 07 " xfId="318" xr:uid="{B34DAB60-115E-4F2F-B164-6C9430F1217B}"/>
    <cellStyle name="_DCF_Kazankovskaya Mine_18_DCF_Pavlodar_9" xfId="319" xr:uid="{37596A5C-FC36-498A-A125-CCC55C1AC083}"/>
    <cellStyle name="_DCF_Kazankovskaya Mine_9" xfId="320" xr:uid="{1015415A-B7C9-4EDE-9762-5A4572DA147D}"/>
    <cellStyle name="_DCF_Kazankovskaya Mine_9_DCF" xfId="321" xr:uid="{EF74A98B-3D11-4021-BB82-B464F7FA4692}"/>
    <cellStyle name="_DCF_Kazankovskaya Mine_9_DCF 3 с увел  объемами 14 12 07 " xfId="322" xr:uid="{28F52998-728E-418C-9C3A-88A34CCADBD8}"/>
    <cellStyle name="_DCF_Kazankovskaya Mine_9_DCF_Pavlodar_9" xfId="323" xr:uid="{B7B55D2E-FC05-40FA-B30B-432A37370279}"/>
    <cellStyle name="_DCF_KRU_10" xfId="324" xr:uid="{F2C918DB-8E8E-4DBE-A6C6-25A1E9DCA6DC}"/>
    <cellStyle name="_DCF_KRU_10_DCF" xfId="325" xr:uid="{47DADE2B-5C4D-4C74-829F-C9F0A366B2FB}"/>
    <cellStyle name="_DCF_KRU_10_DCF 3 с увел  объемами 14 12 07 " xfId="326" xr:uid="{C3B8B614-0C6B-4E11-B748-0BE82898AABE}"/>
    <cellStyle name="_DCF_KRU_10_DCF_Pavlodar_9" xfId="327" xr:uid="{CAF47D90-4E61-4DFA-894A-6BB11C97EE32}"/>
    <cellStyle name="_DCF_KRU_35" xfId="328" xr:uid="{F46C2C9C-A09C-4B67-9E19-33D683A1F76C}"/>
    <cellStyle name="_DCF_KRU_35_DCF" xfId="329" xr:uid="{FB0AC939-5B7F-4121-8446-1CEF2D64B7AD}"/>
    <cellStyle name="_DCF_KRU_35_DCF 3 с увел  объемами 14 12 07 " xfId="330" xr:uid="{D3C6018D-5C09-413E-9FFA-CDCFC9EB9A0A}"/>
    <cellStyle name="_DCF_KRU_35_DCF_Pavlodar_9" xfId="331" xr:uid="{DF3E4671-477A-4081-BF84-1B59ED2316EF}"/>
    <cellStyle name="_DCF_Masloproduct_15" xfId="332" xr:uid="{7DA9A483-2512-4639-9B24-2D7A6414EB51}"/>
    <cellStyle name="_DCF_Masloproduct_15 2" xfId="2246" xr:uid="{E03752A2-1A64-4A34-8712-5421E64A0B4C}"/>
    <cellStyle name="_DCF_Masloproduct_15 2 2" xfId="2366" xr:uid="{F9B8B668-4AF6-4676-AC89-A1808D867537}"/>
    <cellStyle name="_DCF_Masloproduct_15 2 3" xfId="2406" xr:uid="{38BB7D6C-C0D9-4B46-B6B5-08192AF91207}"/>
    <cellStyle name="_DCF_Masloproduct_15_DCF" xfId="333" xr:uid="{F9B57C25-6D66-49C7-AE14-0F04DECF62FE}"/>
    <cellStyle name="_DCF_Masloproduct_15_DCF 3 предприятия" xfId="334" xr:uid="{A7D7539A-3921-4C04-9299-3ECA0E65B17F}"/>
    <cellStyle name="_DCF_Masloproduct_15_DCF 3 с увел  объемами 14 12 07 " xfId="335" xr:uid="{BFA272F7-B453-4F4E-AABA-3C90C420B162}"/>
    <cellStyle name="_DCF_Masloproduct_15_DCF_Pavlodar_9" xfId="336" xr:uid="{C533C715-ED73-4580-8A39-CC77CA906252}"/>
    <cellStyle name="_DCF_Masloproduct_15_DCF_Pavlodar_9 2" xfId="2247" xr:uid="{5C430F51-2C5A-4A53-B541-EC3AEBC7B1AD}"/>
    <cellStyle name="_DCF_Masloproduct_15_DCF_Pavlodar_9 2 2" xfId="2367" xr:uid="{6FA2B897-9A03-49DF-B1B6-1BCECA200597}"/>
    <cellStyle name="_DCF_Masloproduct_15_DCF_Pavlodar_9 2 3" xfId="2407" xr:uid="{23AE186D-6BB3-4DC8-84E7-0F8D3AD69D9B}"/>
    <cellStyle name="_DCF_Masloproduct_15_информация по затратам и тарифам на  произ теплоэ" xfId="337" xr:uid="{DDFA6376-048B-49E7-9093-BF6988706C59}"/>
    <cellStyle name="_DCF_Masloproduct_27" xfId="338" xr:uid="{BC2E8B91-E9B8-4D43-B970-8D054AF7FDB2}"/>
    <cellStyle name="_DCF_Masloproduct_27 2" xfId="2248" xr:uid="{36F1E0BD-EC82-4EA7-BD73-A1FA9BE9F4C4}"/>
    <cellStyle name="_DCF_Masloproduct_27 2 2" xfId="2368" xr:uid="{1B261D6F-105A-4F56-ABEF-28CED97FCDEE}"/>
    <cellStyle name="_DCF_Masloproduct_27 2 3" xfId="2408" xr:uid="{AA442AE6-AAD7-4ADA-8507-5FD621AFAF19}"/>
    <cellStyle name="_DCF_Masloproduct_27_DCF" xfId="339" xr:uid="{C6F3EA92-D5F2-4D4A-90AA-9FFE39671147}"/>
    <cellStyle name="_DCF_Masloproduct_27_DCF 3 предприятия" xfId="340" xr:uid="{06C1B905-A5C5-4FE3-A7CB-229B983A25A5}"/>
    <cellStyle name="_DCF_Masloproduct_27_DCF 3 с увел  объемами 14 12 07 " xfId="341" xr:uid="{A43C96DF-9614-49E9-B39A-30D6687438B5}"/>
    <cellStyle name="_DCF_Masloproduct_27_DCF_Pavlodar_9" xfId="342" xr:uid="{BA35634C-244F-413F-90F4-01101F043995}"/>
    <cellStyle name="_DCF_Masloproduct_27_DCF_Pavlodar_9 2" xfId="2249" xr:uid="{04A0E07F-7779-4EC8-86BC-52D1BE712687}"/>
    <cellStyle name="_DCF_Masloproduct_27_DCF_Pavlodar_9 2 2" xfId="2369" xr:uid="{F035B950-91C4-4DF0-8823-3857522DCCF2}"/>
    <cellStyle name="_DCF_Masloproduct_27_DCF_Pavlodar_9 2 3" xfId="2409" xr:uid="{631C9744-FC8F-4D90-B758-A93B598DF9B1}"/>
    <cellStyle name="_DCF_Masloproduct_27_информация по затратам и тарифам на  произ теплоэ" xfId="343" xr:uid="{C34E8915-53CF-4D02-A5AE-7D4C8E82432B}"/>
    <cellStyle name="_DCF_Masloproduct_29" xfId="344" xr:uid="{274EC403-5489-49FD-82AE-A10F8539EC29}"/>
    <cellStyle name="_DCF_Masloproduct_29 2" xfId="2250" xr:uid="{98C3B0EF-3290-41E7-B918-7C8B117FC0A2}"/>
    <cellStyle name="_DCF_Masloproduct_29 2 2" xfId="2370" xr:uid="{9F924A47-FEB4-4DE3-8192-952B1FF30250}"/>
    <cellStyle name="_DCF_Masloproduct_29 2 3" xfId="2410" xr:uid="{EF0D31DA-D308-423D-860A-5893B2E76B0D}"/>
    <cellStyle name="_DCF_Masloproduct_29_DCF" xfId="345" xr:uid="{F66F777D-4477-42F5-96EF-FCAD1ED6E9C2}"/>
    <cellStyle name="_DCF_Masloproduct_29_DCF 3 предприятия" xfId="346" xr:uid="{143CCB82-D655-4363-BCF2-10A98C6B0D06}"/>
    <cellStyle name="_DCF_Masloproduct_29_DCF 3 с увел  объемами 14 12 07 " xfId="347" xr:uid="{9A097D88-4235-40B2-86FF-487497E681AA}"/>
    <cellStyle name="_DCF_Masloproduct_29_DCF_Pavlodar_9" xfId="348" xr:uid="{11B6EDD1-61F7-4483-B73D-C572B82F776B}"/>
    <cellStyle name="_DCF_Masloproduct_29_DCF_Pavlodar_9 2" xfId="2251" xr:uid="{C36745F3-6DF4-42B8-AD21-DB175CF2FC64}"/>
    <cellStyle name="_DCF_Masloproduct_29_DCF_Pavlodar_9 2 2" xfId="2371" xr:uid="{39D51A76-B87B-4EB4-AA09-755D21FB08BE}"/>
    <cellStyle name="_DCF_Masloproduct_29_DCF_Pavlodar_9 2 3" xfId="2411" xr:uid="{2A725762-11C7-482F-8EC1-3EB9BE537D88}"/>
    <cellStyle name="_DCF_Masloproduct_29_информация по затратам и тарифам на  произ теплоэ" xfId="349" xr:uid="{6EE8A987-0301-4D46-8D37-EAD29D14E51F}"/>
    <cellStyle name="_DCF_Sibir Polymetally_25" xfId="350" xr:uid="{8C287D0F-568D-4A70-9D4B-B24BF0A88496}"/>
    <cellStyle name="_DCF_Sibir Polymetally_25_DCF" xfId="351" xr:uid="{42E8E9BA-0D16-407F-BB76-8DCE5B4A1E12}"/>
    <cellStyle name="_DCF_Sibir Polymetally_25_DCF 3 с увел  объемами 14 12 07 " xfId="352" xr:uid="{95976228-2653-495B-B283-1819E3A97A96}"/>
    <cellStyle name="_DCF_Sibir Polymetally_25_DCF_Pavlodar_9" xfId="353" xr:uid="{C9F715A0-67E8-43B3-8FF8-0CD72BB6AD98}"/>
    <cellStyle name="_DCF_Vertek_09" xfId="354" xr:uid="{C14B7781-CC0A-4426-BB90-43A48CB9A0D3}"/>
    <cellStyle name="_DCF_Vertek_09_DCF" xfId="355" xr:uid="{C94E8EE0-0F58-4DC0-A19F-0B8BC14986DD}"/>
    <cellStyle name="_DCF_Vertek_09_DCF 3 с увел  объемами 14 12 07 " xfId="356" xr:uid="{6B94A2C3-EC74-4D69-B8CC-4369D02105CC}"/>
    <cellStyle name="_DCF_Vertek_09_DCF_Pavlodar_9" xfId="357" xr:uid="{55B538F5-02EF-49C5-961F-D8A638EAF7FE}"/>
    <cellStyle name="_DCF_Vredest_18" xfId="358" xr:uid="{176EB9B8-5478-4B48-A365-E13E6078CAAB}"/>
    <cellStyle name="_DCF_Vredest_18 2" xfId="2252" xr:uid="{7F614768-51DF-43C6-8550-2E2623878C08}"/>
    <cellStyle name="_DCF_Vredest_18 2 2" xfId="2372" xr:uid="{4E3E1569-5869-4707-BDFF-7632EF876817}"/>
    <cellStyle name="_DCF_Vredest_18 2 3" xfId="2412" xr:uid="{22B9BF27-07BC-4835-8EBC-4F5FF54B4CD6}"/>
    <cellStyle name="_DCF_Vredest_18_DCF" xfId="359" xr:uid="{38282C31-31D0-4106-957F-782997C969EB}"/>
    <cellStyle name="_DCF_Vredest_18_DCF 3 предприятия" xfId="360" xr:uid="{2A7ABE3D-8209-4D6C-9DE3-6C1153E5ED9F}"/>
    <cellStyle name="_DCF_Vredest_18_DCF 3 с увел  объемами 14 12 07 " xfId="361" xr:uid="{F3C65C9C-252E-4092-A0F8-937E907524B8}"/>
    <cellStyle name="_DCF_Vredest_18_DCF_Pavlodar_9" xfId="362" xr:uid="{B41E56AA-B04C-44A3-8B22-B64B8F5BA77C}"/>
    <cellStyle name="_DCF_Vredest_18_DCF_Pavlodar_9 2" xfId="2253" xr:uid="{81F653F7-7369-41EF-9CCD-49187EF51E73}"/>
    <cellStyle name="_DCF_Vredest_18_DCF_Pavlodar_9 2 2" xfId="2373" xr:uid="{C2D91255-7B67-4C04-BBA4-C068235AE295}"/>
    <cellStyle name="_DCF_Vredest_18_DCF_Pavlodar_9 2 3" xfId="2413" xr:uid="{F34085C7-39CF-457A-891B-A9C515E08285}"/>
    <cellStyle name="_DCF_Vredest_18_информация по затратам и тарифам на  произ теплоэ" xfId="363" xr:uid="{33849F28-7442-4B35-92B1-4B89034EDBC9}"/>
    <cellStyle name="_DCF_Vredest_2" xfId="364" xr:uid="{982961A8-A1D8-4FD2-82CF-7932265AB1AD}"/>
    <cellStyle name="_DCF_Vredest_2 2" xfId="2254" xr:uid="{657D1A33-320D-4541-A584-C420861D252E}"/>
    <cellStyle name="_DCF_Vredest_2 2 2" xfId="2374" xr:uid="{C255D1DC-4342-4037-989E-E1810AD79A20}"/>
    <cellStyle name="_DCF_Vredest_2 2 3" xfId="2414" xr:uid="{6410CBBC-392A-4369-B775-DE68DD266007}"/>
    <cellStyle name="_DCF_Vredest_2_DCF" xfId="365" xr:uid="{7A4EE579-B781-410F-A90B-A99A76AED80B}"/>
    <cellStyle name="_DCF_Vredest_2_DCF 3 предприятия" xfId="366" xr:uid="{123DCD94-5CD4-489A-832F-31C616747DEC}"/>
    <cellStyle name="_DCF_Vredest_2_DCF 3 с увел  объемами 14 12 07 " xfId="367" xr:uid="{DDBABC6A-4D1B-495F-A0F6-CE64C17151EF}"/>
    <cellStyle name="_DCF_Vredest_2_DCF_Pavlodar_9" xfId="368" xr:uid="{8BC0FA9D-D3FA-4000-8137-31A74D4EE376}"/>
    <cellStyle name="_DCF_Vredest_2_DCF_Pavlodar_9 2" xfId="2255" xr:uid="{CEA4EF77-DB8B-429D-B785-F669AE283177}"/>
    <cellStyle name="_DCF_Vredest_2_DCF_Pavlodar_9 2 2" xfId="2375" xr:uid="{3D745789-ECDE-4E86-8BF6-561A55D8EB96}"/>
    <cellStyle name="_DCF_Vredest_2_DCF_Pavlodar_9 2 3" xfId="2415" xr:uid="{962E0482-A864-46DA-8D87-335A77CEEE4B}"/>
    <cellStyle name="_DCF_Vredest_2_Komet_DCF_25" xfId="369" xr:uid="{90E1D9DD-9E8E-43F0-A2A8-B950937C8ADB}"/>
    <cellStyle name="_DCF_Vredest_2_Komet_DCF_25_DCF" xfId="370" xr:uid="{2C83D02B-27C8-4EFE-9CDD-A7C15EC2CBE8}"/>
    <cellStyle name="_DCF_Vredest_2_Komet_DCF_25_DCF 3 предприятия" xfId="371" xr:uid="{F0F82AB1-EAAA-4EC9-A61A-98A8E52E032C}"/>
    <cellStyle name="_DCF_Vredest_2_Komet_DCF_25_DCF 3 с увел  объемами 14 12 07 " xfId="372" xr:uid="{568B9D6B-F624-4DF9-B7C0-6AB78D0F7C36}"/>
    <cellStyle name="_DCF_Vredest_2_Komet_DCF_25_DCF_Pavlodar_9" xfId="373" xr:uid="{A0D273DD-D023-4E61-A645-3E5A85DD4825}"/>
    <cellStyle name="_DCF_Vredest_2_Komet_DCF_25_информация по затратам и тарифам на  произ теплоэ" xfId="374" xr:uid="{3DF6FBB2-FFA1-40B1-A4A0-E6EDE051112F}"/>
    <cellStyle name="_DCF_Vredest_2_Komet_DCF_26" xfId="375" xr:uid="{9EC989DE-DE1E-454A-A636-7461CDD9DDA9}"/>
    <cellStyle name="_DCF_Vredest_2_Komet_DCF_26_DCF" xfId="376" xr:uid="{48F0D897-6821-4DF4-A13B-2A94B69BF523}"/>
    <cellStyle name="_DCF_Vredest_2_Komet_DCF_26_DCF 3 предприятия" xfId="377" xr:uid="{A5E3A128-0A74-4A10-B176-F5A2BA0E5425}"/>
    <cellStyle name="_DCF_Vredest_2_Komet_DCF_26_DCF 3 с увел  объемами 14 12 07 " xfId="378" xr:uid="{0F961744-0A9D-40D2-9B31-06677A59B1BB}"/>
    <cellStyle name="_DCF_Vredest_2_Komet_DCF_26_DCF_Pavlodar_9" xfId="379" xr:uid="{53C68311-99F5-430F-ABE3-5B841C4E4124}"/>
    <cellStyle name="_DCF_Vredest_2_Komet_DCF_26_информация по затратам и тарифам на  произ теплоэ" xfId="380" xr:uid="{B181499F-119C-461C-9547-1CDAC5DEF176}"/>
    <cellStyle name="_DCF_Vredest_2_информация по затратам и тарифам на  произ теплоэ" xfId="381" xr:uid="{46B85404-3E75-4535-B7A6-4E67190AB40A}"/>
    <cellStyle name="_Dividends 032102" xfId="382" xr:uid="{E669B109-60C3-4FD4-99FC-E5653F14F7FE}"/>
    <cellStyle name="_Dividends 032102 2" xfId="2256" xr:uid="{5BC4135F-B5BF-4F3F-86FD-A21BD6489FC3}"/>
    <cellStyle name="_Dividends 032102_DCF" xfId="383" xr:uid="{EC45CE52-05FD-4986-A254-0E6FF239EA00}"/>
    <cellStyle name="_Dividends 032102_DCF 2" xfId="2257" xr:uid="{477814B0-ACF3-4F7C-A95E-2ADB1297E191}"/>
    <cellStyle name="_Dividends 032102_DCF 3 с увел  объемами 14 12 07 " xfId="384" xr:uid="{EAFFF612-37B7-4C55-BBAE-3AB812F715EB}"/>
    <cellStyle name="_Dividends 032102_DCF 3 с увел  объемами 14 12 07  2" xfId="2258" xr:uid="{FCD1FD72-9E23-46A3-9EAD-45EEE45BFC98}"/>
    <cellStyle name="_Dividends 032102_DCF_Pavlodar_9" xfId="385" xr:uid="{725EE8EE-5A7C-40AA-9FDC-E6F7263E0FC6}"/>
    <cellStyle name="_Dividends 032102_DCF_Pavlodar_9 2" xfId="2259" xr:uid="{4217F946-CBDC-466A-A8C6-E1AAB5C42EDB}"/>
    <cellStyle name="_Euro" xfId="386" xr:uid="{5ACC69B1-AF5E-4509-ABA4-58C0D8102685}"/>
    <cellStyle name="_Euro_DCF" xfId="387" xr:uid="{9786D6B8-BDDA-42A0-B9A8-3E5E5BD4867D}"/>
    <cellStyle name="_Euro_DCF 3 предприятия" xfId="388" xr:uid="{767D974E-2D7D-4358-9302-75F148F57858}"/>
    <cellStyle name="_Euro_DCF 3 с увел  объемами 14 12 07 " xfId="389" xr:uid="{AA9A29FC-0B73-4BE3-8554-92A4C8A7F0CB}"/>
    <cellStyle name="_Euro_DCF_Pavlodar_9" xfId="390" xr:uid="{6018F3C7-88FD-4710-B3FD-5500A230EDA2}"/>
    <cellStyle name="_Euro_информация по затратам и тарифам на  произ теплоэ" xfId="391" xr:uid="{A169874C-9961-461E-BE83-6004ECED61DD}"/>
    <cellStyle name="_FFF" xfId="392" xr:uid="{6DDF839E-61F8-46D1-B6A2-9245EE4F03AA}"/>
    <cellStyle name="_FFF_Capex-new" xfId="393" xr:uid="{920C4146-ACC9-4E08-A37D-FC13630DAE82}"/>
    <cellStyle name="_FFF_Capex-new_DCF" xfId="394" xr:uid="{A2034A2B-D121-401E-A405-8BF654E4C4E9}"/>
    <cellStyle name="_FFF_Capex-new_DCF 3 с увел  объемами 14 12 07 " xfId="395" xr:uid="{482D3DFF-C918-4DFB-9066-489B687F525E}"/>
    <cellStyle name="_FFF_Capex-new_DCF_Pavlodar_9" xfId="396" xr:uid="{37633A2E-E007-4240-9732-805E0DAF8450}"/>
    <cellStyle name="_FFF_DCF" xfId="397" xr:uid="{3BD4BFCB-0507-4F4A-A4BC-4223A280C13B}"/>
    <cellStyle name="_FFF_DCF 3 с увел  объемами 14 12 07 " xfId="398" xr:uid="{0F9CAF3E-6399-4863-B9C0-CC25FC8BB7DA}"/>
    <cellStyle name="_FFF_DCF_Pavlodar_9" xfId="399" xr:uid="{1E55B926-B5A0-460C-B97D-FEC714801640}"/>
    <cellStyle name="_FFF_Financial Plan - final_2" xfId="400" xr:uid="{301DF3FD-01ED-4DAB-A8B8-85D0C55C87BC}"/>
    <cellStyle name="_FFF_Financial Plan - final_2_DCF" xfId="401" xr:uid="{B104BCAB-3A80-4B8F-A0AA-E4EFF26F0275}"/>
    <cellStyle name="_FFF_Financial Plan - final_2_DCF 3 с увел  объемами 14 12 07 " xfId="402" xr:uid="{FE6486F0-DA70-4589-954D-D680E850AD6E}"/>
    <cellStyle name="_FFF_Financial Plan - final_2_DCF_Pavlodar_9" xfId="403" xr:uid="{87B400E6-A5F5-459A-9ECB-571FD1BEE230}"/>
    <cellStyle name="_FFF_Form 01(MB)" xfId="404" xr:uid="{FF123BBC-904F-4724-BE46-8F54168D64FC}"/>
    <cellStyle name="_FFF_Form 01(MB)_DCF" xfId="405" xr:uid="{62B8C5E3-424A-4263-9A80-33B4BAEBCC7D}"/>
    <cellStyle name="_FFF_Form 01(MB)_DCF 3 с увел  объемами 14 12 07 " xfId="406" xr:uid="{65312105-5BDA-46C7-85FB-236B9921F14C}"/>
    <cellStyle name="_FFF_Form 01(MB)_DCF_Pavlodar_9" xfId="407" xr:uid="{7EF39327-AD3E-47C1-A774-2EDD10CC469E}"/>
    <cellStyle name="_FFF_Links_NK" xfId="408" xr:uid="{931DE802-CC55-4BBB-8DDD-C9F1FB84088E}"/>
    <cellStyle name="_FFF_Links_NK_DCF" xfId="409" xr:uid="{CD9B9B4F-1810-4A97-BE46-31322E2F600B}"/>
    <cellStyle name="_FFF_Links_NK_DCF 3 с увел  объемами 14 12 07 " xfId="410" xr:uid="{9ECE4C48-723D-4509-8B2C-C53DA3BB12DA}"/>
    <cellStyle name="_FFF_Links_NK_DCF_Pavlodar_9" xfId="411" xr:uid="{290FA658-DB4B-4CA6-A24E-D47555B73CF4}"/>
    <cellStyle name="_FFF_N20_5" xfId="412" xr:uid="{A34D7315-79ED-4883-AD2E-850FCA8FECB5}"/>
    <cellStyle name="_FFF_N20_5_DCF" xfId="413" xr:uid="{15501C95-EE38-4350-97C9-BC22FADB0B8D}"/>
    <cellStyle name="_FFF_N20_5_DCF 3 с увел  объемами 14 12 07 " xfId="414" xr:uid="{1E463542-B6B4-45F0-80B3-8C4C3A8C5AA2}"/>
    <cellStyle name="_FFF_N20_5_DCF_Pavlodar_9" xfId="415" xr:uid="{B621752D-A303-47A4-8F77-C2D11738B3B5}"/>
    <cellStyle name="_FFF_N20_6" xfId="416" xr:uid="{17321847-2EF9-41B7-8462-D3F7B1C0FF2F}"/>
    <cellStyle name="_FFF_N20_6_DCF" xfId="417" xr:uid="{515D83AA-E263-4B79-9677-D808C9D7B17C}"/>
    <cellStyle name="_FFF_N20_6_DCF 3 с увел  объемами 14 12 07 " xfId="418" xr:uid="{22410D1D-5692-4A4C-9190-5A01A67666F5}"/>
    <cellStyle name="_FFF_N20_6_DCF_Pavlodar_9" xfId="419" xr:uid="{7BA5B6C3-FC23-40A0-A65F-B94DC0A6AA7A}"/>
    <cellStyle name="_FFF_New Form10_2" xfId="420" xr:uid="{301E12EC-01ED-4DC8-B362-76FD9E6FDCC7}"/>
    <cellStyle name="_FFF_New Form10_2_DCF" xfId="421" xr:uid="{832F903D-DAB1-483E-A3E6-05626C6AEDC1}"/>
    <cellStyle name="_FFF_New Form10_2_DCF 3 с увел  объемами 14 12 07 " xfId="422" xr:uid="{7151CE13-48FA-4D60-8E42-3C817A1C655E}"/>
    <cellStyle name="_FFF_New Form10_2_DCF_Pavlodar_9" xfId="423" xr:uid="{6D3EAAE8-8E3C-4F03-B520-0EE75B847698}"/>
    <cellStyle name="_FFF_Nsi" xfId="424" xr:uid="{0AB6D623-6DFA-490A-B892-41AA78F7E61C}"/>
    <cellStyle name="_FFF_Nsi - last version" xfId="425" xr:uid="{85AD86E0-2AE6-4745-B5D2-644EABDB5392}"/>
    <cellStyle name="_FFF_Nsi - last version for programming" xfId="426" xr:uid="{BD6D0C5F-493B-40C7-983E-598E381FD328}"/>
    <cellStyle name="_FFF_Nsi - last version for programming_DCF" xfId="427" xr:uid="{B54AB7CF-497D-4D76-8586-1858107907B0}"/>
    <cellStyle name="_FFF_Nsi - last version for programming_DCF 3 с увел  объемами 14 12 07 " xfId="428" xr:uid="{ECFD9380-78B5-413F-B79B-685DEDFBDD85}"/>
    <cellStyle name="_FFF_Nsi - last version for programming_DCF_Pavlodar_9" xfId="429" xr:uid="{B441D756-38D8-4C1E-A118-86C2212E4D74}"/>
    <cellStyle name="_FFF_Nsi - last version_DCF" xfId="430" xr:uid="{669C62F9-E16C-4B14-8CDA-801F75231D21}"/>
    <cellStyle name="_FFF_Nsi - last version_DCF 3 с увел  объемами 14 12 07 " xfId="431" xr:uid="{5D747FED-E63E-42C5-B54B-7BDDCD08A165}"/>
    <cellStyle name="_FFF_Nsi - last version_DCF_Pavlodar_9" xfId="432" xr:uid="{64F73AB0-2BF7-4255-8729-1A83992DE7CE}"/>
    <cellStyle name="_FFF_Nsi - next_last version" xfId="433" xr:uid="{4D5D6B01-F34B-4799-AE29-507DD3359C33}"/>
    <cellStyle name="_FFF_Nsi - next_last version_DCF" xfId="434" xr:uid="{A8C33C46-F44A-4B6B-B4F2-1F5B45D90973}"/>
    <cellStyle name="_FFF_Nsi - next_last version_DCF 3 с увел  объемами 14 12 07 " xfId="435" xr:uid="{42266FD6-9770-4F33-9986-E9459664A9DC}"/>
    <cellStyle name="_FFF_Nsi - next_last version_DCF_Pavlodar_9" xfId="436" xr:uid="{8C115FE7-6C7A-4D75-A209-8463F9A00E8A}"/>
    <cellStyle name="_FFF_Nsi - plan - final" xfId="437" xr:uid="{0987F2A9-EC8E-4743-AFE1-4F6D9A9C9D04}"/>
    <cellStyle name="_FFF_Nsi - plan - final_DCF" xfId="438" xr:uid="{C98613D5-EEFB-422B-AC2D-D5BFC33B2E9E}"/>
    <cellStyle name="_FFF_Nsi - plan - final_DCF 3 с увел  объемами 14 12 07 " xfId="439" xr:uid="{7A8752BF-11A5-4870-93B6-23945E723E7A}"/>
    <cellStyle name="_FFF_Nsi - plan - final_DCF_Pavlodar_9" xfId="440" xr:uid="{37364C00-73D7-47D9-9027-41B5D5CFC538}"/>
    <cellStyle name="_FFF_Nsi -super_ last version" xfId="441" xr:uid="{AF0F5855-CCB1-45C1-AB9E-C4BE53C7B6CC}"/>
    <cellStyle name="_FFF_Nsi -super_ last version_DCF" xfId="442" xr:uid="{6C1F8568-9011-419B-9D87-01E7668E47E2}"/>
    <cellStyle name="_FFF_Nsi -super_ last version_DCF 3 с увел  объемами 14 12 07 " xfId="443" xr:uid="{39E8DFDC-DE79-45D9-AF37-85039A45CB09}"/>
    <cellStyle name="_FFF_Nsi -super_ last version_DCF_Pavlodar_9" xfId="444" xr:uid="{4BABC7A8-F8C0-4C31-B7E0-C8923EAF6227}"/>
    <cellStyle name="_FFF_Nsi(2)" xfId="445" xr:uid="{F47BC7AF-C841-412D-9A29-0DC889C3A973}"/>
    <cellStyle name="_FFF_Nsi(2)_DCF" xfId="446" xr:uid="{D1C07ECD-AD62-467E-8E09-8AD2F39D33BE}"/>
    <cellStyle name="_FFF_Nsi(2)_DCF 3 с увел  объемами 14 12 07 " xfId="447" xr:uid="{CF3F303B-5A67-4153-9BC5-549CAC1DD02C}"/>
    <cellStyle name="_FFF_Nsi(2)_DCF_Pavlodar_9" xfId="448" xr:uid="{EA7CCBBE-45EC-411F-ACFB-EE8E80FDEB0F}"/>
    <cellStyle name="_FFF_Nsi_1" xfId="449" xr:uid="{738CA0ED-C520-42E1-A544-4DC189F5D15F}"/>
    <cellStyle name="_FFF_Nsi_1_DCF" xfId="450" xr:uid="{01140B5B-C564-46DA-B50A-F00C7EC0917B}"/>
    <cellStyle name="_FFF_Nsi_1_DCF 3 с увел  объемами 14 12 07 " xfId="451" xr:uid="{11895646-AE66-48ED-98D8-91E13BF7E5F5}"/>
    <cellStyle name="_FFF_Nsi_1_DCF_Pavlodar_9" xfId="452" xr:uid="{EAD69CCF-477C-45E8-8CF5-0EB7BDA32810}"/>
    <cellStyle name="_FFF_Nsi_139" xfId="453" xr:uid="{C7BCC0ED-B2ED-4725-8A55-40DE0736CCEC}"/>
    <cellStyle name="_FFF_Nsi_139_DCF" xfId="454" xr:uid="{D5EB5692-ECE3-427D-970E-20872866CAEB}"/>
    <cellStyle name="_FFF_Nsi_139_DCF 3 с увел  объемами 14 12 07 " xfId="455" xr:uid="{8C735AA1-CF27-4104-8636-A812A4FEE049}"/>
    <cellStyle name="_FFF_Nsi_139_DCF_Pavlodar_9" xfId="456" xr:uid="{2C3CBA11-5ADC-4A8A-92DD-178B71B4863A}"/>
    <cellStyle name="_FFF_Nsi_140" xfId="457" xr:uid="{23C313B5-F6A8-4AC8-A6BB-AB87D82945F3}"/>
    <cellStyle name="_FFF_Nsi_140(Зах)" xfId="458" xr:uid="{9087B74A-14AD-448A-BFB4-C43CE91B5F83}"/>
    <cellStyle name="_FFF_Nsi_140(Зах)_DCF" xfId="459" xr:uid="{451B6B8B-3F41-4F80-A202-2F5682ED3A82}"/>
    <cellStyle name="_FFF_Nsi_140(Зах)_DCF 3 с увел  объемами 14 12 07 " xfId="460" xr:uid="{C15F5E0C-E6F3-4595-AD6B-D15AD9BF76A2}"/>
    <cellStyle name="_FFF_Nsi_140(Зах)_DCF_Pavlodar_9" xfId="461" xr:uid="{4A865EA9-F930-46B1-9E42-C8E33FEF2B8C}"/>
    <cellStyle name="_FFF_Nsi_140_DCF" xfId="462" xr:uid="{713B755D-A69B-4DDC-B71C-5E08D1EEB8E4}"/>
    <cellStyle name="_FFF_Nsi_140_DCF 3 с увел  объемами 14 12 07 " xfId="463" xr:uid="{8CF9FCB9-0F0E-4DCA-BA89-8BED31C1C999}"/>
    <cellStyle name="_FFF_Nsi_140_DCF_Pavlodar_9" xfId="464" xr:uid="{D7FD06F7-BF91-4840-984F-45A65ED17843}"/>
    <cellStyle name="_FFF_Nsi_140_mod" xfId="465" xr:uid="{81F26155-4D75-4C8F-AD58-9B63EE5BA771}"/>
    <cellStyle name="_FFF_Nsi_140_mod_DCF" xfId="466" xr:uid="{5BC405A3-D13F-44F8-96AC-17D697D7969E}"/>
    <cellStyle name="_FFF_Nsi_140_mod_DCF 3 с увел  объемами 14 12 07 " xfId="467" xr:uid="{85C6E370-60B2-4E42-B5D7-F617C73297C5}"/>
    <cellStyle name="_FFF_Nsi_140_mod_DCF_Pavlodar_9" xfId="468" xr:uid="{283B1BC3-0112-4366-A6C9-3065816D3DE8}"/>
    <cellStyle name="_FFF_Nsi_158" xfId="469" xr:uid="{FCEE1363-1413-4D49-ABE1-4F6D3BCBEB3B}"/>
    <cellStyle name="_FFF_Nsi_158_DCF" xfId="470" xr:uid="{DD50F7B2-0792-4D37-A827-018515959E57}"/>
    <cellStyle name="_FFF_Nsi_158_DCF 3 с увел  объемами 14 12 07 " xfId="471" xr:uid="{F6916739-3C35-4484-92E5-22F1C47AD92A}"/>
    <cellStyle name="_FFF_Nsi_158_DCF_Pavlodar_9" xfId="472" xr:uid="{79685C17-D6D5-4328-A660-E76C3238F1C8}"/>
    <cellStyle name="_FFF_Nsi_DCF" xfId="473" xr:uid="{83DDEF45-AC51-4EA3-A044-3BA64D0B17E4}"/>
    <cellStyle name="_FFF_Nsi_DCF 3 с увел  объемами 14 12 07 " xfId="474" xr:uid="{39A1ACF2-7BFC-45B1-914C-F74FD63DE392}"/>
    <cellStyle name="_FFF_Nsi_DCF_Pavlodar_9" xfId="475" xr:uid="{6293BB7B-AD34-43E3-88BF-E3F8FB86D9CD}"/>
    <cellStyle name="_FFF_Nsi_Express" xfId="476" xr:uid="{78E6BF50-BD0C-4458-AB3B-2F32A8D9321B}"/>
    <cellStyle name="_FFF_Nsi_Express_DCF" xfId="477" xr:uid="{10449A06-0FC6-4AA3-9787-BF7558D77BAA}"/>
    <cellStyle name="_FFF_Nsi_Express_DCF 3 с увел  объемами 14 12 07 " xfId="478" xr:uid="{E41F3E7A-4091-4D71-BE59-47FF6082FB1F}"/>
    <cellStyle name="_FFF_Nsi_Express_DCF_Pavlodar_9" xfId="479" xr:uid="{92155C77-C618-4086-89E8-C3E3C3126EA2}"/>
    <cellStyle name="_FFF_Nsi_Jan1" xfId="480" xr:uid="{73649403-A13D-4610-AE38-5EDC385AFA8E}"/>
    <cellStyle name="_FFF_Nsi_Jan1_DCF" xfId="481" xr:uid="{2F133698-A158-4FC3-A171-63B080D689CE}"/>
    <cellStyle name="_FFF_Nsi_Jan1_DCF 3 с увел  объемами 14 12 07 " xfId="482" xr:uid="{8BB334E9-AE06-48C7-97E0-86FB4706FDF1}"/>
    <cellStyle name="_FFF_Nsi_Jan1_DCF_Pavlodar_9" xfId="483" xr:uid="{8953511A-908B-4299-9756-C4CA14EFF4AC}"/>
    <cellStyle name="_FFF_Nsi_test" xfId="484" xr:uid="{0D029FF7-8DFC-4D1B-8607-8CA6885BD9F1}"/>
    <cellStyle name="_FFF_Nsi_test_DCF" xfId="485" xr:uid="{72F73990-EAEF-45CE-9993-F069BB0ECF71}"/>
    <cellStyle name="_FFF_Nsi_test_DCF 3 с увел  объемами 14 12 07 " xfId="486" xr:uid="{2FADCF1B-2935-486E-BB69-5A09133BCBA8}"/>
    <cellStyle name="_FFF_Nsi_test_DCF_Pavlodar_9" xfId="487" xr:uid="{0F7F6F8E-667E-4FA4-BEC5-95A1D3A5B90D}"/>
    <cellStyle name="_FFF_Nsi2" xfId="488" xr:uid="{DF6ED239-583F-49B5-AF5B-D0552A223D8D}"/>
    <cellStyle name="_FFF_Nsi2_DCF" xfId="489" xr:uid="{43A129F0-3FA7-4BE3-8CE4-0E607AE116DF}"/>
    <cellStyle name="_FFF_Nsi2_DCF 3 с увел  объемами 14 12 07 " xfId="490" xr:uid="{35FEB6A7-145B-4E86-9E69-85A97B735E6F}"/>
    <cellStyle name="_FFF_Nsi2_DCF_Pavlodar_9" xfId="491" xr:uid="{BD493DC2-A482-40C5-B979-CE740238CB81}"/>
    <cellStyle name="_FFF_Nsi-Services" xfId="492" xr:uid="{015B4E19-62BD-46C5-82E1-01C0B8841E62}"/>
    <cellStyle name="_FFF_Nsi-Services_DCF" xfId="493" xr:uid="{BE1B168C-A052-4912-BAA0-1E9B3765DF61}"/>
    <cellStyle name="_FFF_Nsi-Services_DCF 3 с увел  объемами 14 12 07 " xfId="494" xr:uid="{58562AF4-C321-4D97-859A-95D2C1DDFB91}"/>
    <cellStyle name="_FFF_Nsi-Services_DCF_Pavlodar_9" xfId="495" xr:uid="{AF1D17F8-5BCA-4B08-B192-1B120A3EB14B}"/>
    <cellStyle name="_FFF_P&amp;L" xfId="496" xr:uid="{416B0447-9633-434E-9F2D-4E412AD3FD42}"/>
    <cellStyle name="_FFF_P&amp;L_DCF" xfId="497" xr:uid="{CB234856-AA70-4EE0-9BF8-6A8882A49F2A}"/>
    <cellStyle name="_FFF_P&amp;L_DCF 3 с увел  объемами 14 12 07 " xfId="498" xr:uid="{EB563B26-D897-4A49-9A87-CF13A810D643}"/>
    <cellStyle name="_FFF_P&amp;L_DCF_Pavlodar_9" xfId="499" xr:uid="{7C6AE0DC-3D5C-45A8-AB5A-2FA26C606E84}"/>
    <cellStyle name="_FFF_S0400" xfId="500" xr:uid="{5CE07866-B603-4D1E-9BA5-67A0A12B159F}"/>
    <cellStyle name="_FFF_S0400_DCF" xfId="501" xr:uid="{5F3D8A1D-7100-44AE-94E5-2E59C6F57FAE}"/>
    <cellStyle name="_FFF_S0400_DCF 3 с увел  объемами 14 12 07 " xfId="502" xr:uid="{55AB0386-6BFE-44A8-BAC6-4CC479B81E8C}"/>
    <cellStyle name="_FFF_S0400_DCF_Pavlodar_9" xfId="503" xr:uid="{919E731B-99CB-4697-8D17-46987118C845}"/>
    <cellStyle name="_FFF_S13001" xfId="504" xr:uid="{ACF34966-EDBF-4320-AC07-17CCEF1197D0}"/>
    <cellStyle name="_FFF_S13001_DCF" xfId="505" xr:uid="{F40D7F8A-246C-4AFE-8015-F033CDEC94B2}"/>
    <cellStyle name="_FFF_S13001_DCF 3 с увел  объемами 14 12 07 " xfId="506" xr:uid="{A804E04A-06D8-4D86-B286-3AB096DAD2C5}"/>
    <cellStyle name="_FFF_S13001_DCF_Pavlodar_9" xfId="507" xr:uid="{6C536638-4037-4B7F-98CB-89E5D6F6C2A6}"/>
    <cellStyle name="_FFF_Sheet1" xfId="508" xr:uid="{9734B878-6F98-4966-BF7E-A74115BFE34C}"/>
    <cellStyle name="_FFF_Sheet1_DCF" xfId="509" xr:uid="{1FA31336-8DB4-454A-B5A9-FEC64B264BC5}"/>
    <cellStyle name="_FFF_Sheet1_DCF 3 с увел  объемами 14 12 07 " xfId="510" xr:uid="{FA060296-0A27-47CB-8B0A-0422226F944E}"/>
    <cellStyle name="_FFF_Sheet1_DCF_Pavlodar_9" xfId="511" xr:uid="{D2440D81-C4C9-4DAA-8E70-EEA7AE81BB52}"/>
    <cellStyle name="_FFF_sofi - plan_AP270202ii" xfId="512" xr:uid="{D9B39691-4C38-48EC-B2B1-8755C50051DA}"/>
    <cellStyle name="_FFF_sofi - plan_AP270202ii_DCF" xfId="513" xr:uid="{9975D683-E365-4338-A41E-85E14B25C9DC}"/>
    <cellStyle name="_FFF_sofi - plan_AP270202ii_DCF 3 с увел  объемами 14 12 07 " xfId="514" xr:uid="{D2106881-6785-4555-9F62-890549B8716A}"/>
    <cellStyle name="_FFF_sofi - plan_AP270202ii_DCF_Pavlodar_9" xfId="515" xr:uid="{C981161B-4AD0-4C9A-8054-0A0BC395AA83}"/>
    <cellStyle name="_FFF_sofi - plan_AP270202iii" xfId="516" xr:uid="{6FB07FA1-D262-4443-BDE7-0E9EC6CDC55B}"/>
    <cellStyle name="_FFF_sofi - plan_AP270202iii_DCF" xfId="517" xr:uid="{65610ABE-B1D7-4C1A-AAD8-2E86244E69E1}"/>
    <cellStyle name="_FFF_sofi - plan_AP270202iii_DCF 3 с увел  объемами 14 12 07 " xfId="518" xr:uid="{C13A94E2-0399-40D3-BBB8-2AD1A974D65E}"/>
    <cellStyle name="_FFF_sofi - plan_AP270202iii_DCF_Pavlodar_9" xfId="519" xr:uid="{A47AC09F-3882-432C-8EA0-65C4B335A3A3}"/>
    <cellStyle name="_FFF_sofi - plan_AP270202iv" xfId="520" xr:uid="{3F8FCB5B-3170-477D-A81D-1CD2452A908C}"/>
    <cellStyle name="_FFF_sofi - plan_AP270202iv_DCF" xfId="521" xr:uid="{1AEC8593-33AE-46C8-BF34-B34EC2AA129E}"/>
    <cellStyle name="_FFF_sofi - plan_AP270202iv_DCF 3 с увел  объемами 14 12 07 " xfId="522" xr:uid="{A8989735-6274-40F1-B89C-ED0FE931E2BE}"/>
    <cellStyle name="_FFF_sofi - plan_AP270202iv_DCF_Pavlodar_9" xfId="523" xr:uid="{E4FBC3E8-AB0F-408F-A372-6A181B44EDF2}"/>
    <cellStyle name="_FFF_Sofi vs Sobi" xfId="524" xr:uid="{2932F783-8B46-401C-9726-454B25CFE28E}"/>
    <cellStyle name="_FFF_Sofi vs Sobi_DCF" xfId="525" xr:uid="{70462D9E-5ECC-4E67-A3CA-784A0ED73301}"/>
    <cellStyle name="_FFF_Sofi vs Sobi_DCF 3 с увел  объемами 14 12 07 " xfId="526" xr:uid="{624D2533-3FCA-4035-AED1-2BA627B282BB}"/>
    <cellStyle name="_FFF_Sofi vs Sobi_DCF_Pavlodar_9" xfId="527" xr:uid="{15AEECF6-665C-460C-9353-43DBCBD6C7E3}"/>
    <cellStyle name="_FFF_Sofi_PBD 27-11-01" xfId="528" xr:uid="{048ED89B-AD63-49A4-AC3F-3B201115AD0A}"/>
    <cellStyle name="_FFF_Sofi_PBD 27-11-01_DCF" xfId="529" xr:uid="{CDB29595-FEC4-40C6-8444-599D2B44B769}"/>
    <cellStyle name="_FFF_Sofi_PBD 27-11-01_DCF 3 с увел  объемами 14 12 07 " xfId="530" xr:uid="{B905D5FE-36BA-4FAD-B052-D19C4A02B0AA}"/>
    <cellStyle name="_FFF_Sofi_PBD 27-11-01_DCF_Pavlodar_9" xfId="531" xr:uid="{9955182E-E197-4C36-98F7-FAE176202D9C}"/>
    <cellStyle name="_FFF_SOFI_TEPs_AOK_130902" xfId="532" xr:uid="{8EBA1181-13B4-4934-A2C6-82EA9B67CB02}"/>
    <cellStyle name="_FFF_SOFI_TEPs_AOK_130902_DCF" xfId="533" xr:uid="{2AB172AB-F8A1-4121-8798-C9708762297B}"/>
    <cellStyle name="_FFF_SOFI_TEPs_AOK_130902_DCF 3 с увел  объемами 14 12 07 " xfId="534" xr:uid="{1F03E57B-9D88-4129-95AA-EC2BE28D951F}"/>
    <cellStyle name="_FFF_SOFI_TEPs_AOK_130902_DCF_Pavlodar_9" xfId="535" xr:uid="{018B2C4B-CCE0-40A4-ADFB-94C4C1B58F9F}"/>
    <cellStyle name="_FFF_Sofi145a" xfId="536" xr:uid="{3F35A0C3-8250-45C9-9086-8027D239CEA6}"/>
    <cellStyle name="_FFF_Sofi145a_DCF" xfId="537" xr:uid="{1C340BD7-8167-44E4-9173-B7146B1EC123}"/>
    <cellStyle name="_FFF_Sofi145a_DCF 3 с увел  объемами 14 12 07 " xfId="538" xr:uid="{EDF55CB6-8838-4B05-AD49-95DF3329AC7C}"/>
    <cellStyle name="_FFF_Sofi145a_DCF_Pavlodar_9" xfId="539" xr:uid="{0A58517B-2780-48B9-9391-F92162AA3C4F}"/>
    <cellStyle name="_FFF_Sofi153" xfId="540" xr:uid="{F1D28B70-F55D-4AFE-8FB2-636B88CC11FD}"/>
    <cellStyle name="_FFF_Sofi153_DCF" xfId="541" xr:uid="{67CB1DE2-6A81-4C0A-8A63-86A93EAB436A}"/>
    <cellStyle name="_FFF_Sofi153_DCF 3 с увел  объемами 14 12 07 " xfId="542" xr:uid="{A4CF5FD4-AAFF-4E85-A7A4-70EF8EB194FC}"/>
    <cellStyle name="_FFF_Sofi153_DCF_Pavlodar_9" xfId="543" xr:uid="{C0A08AB4-332F-4A69-8259-69394C7583C4}"/>
    <cellStyle name="_FFF_Summary" xfId="544" xr:uid="{5621E70E-49B4-4E9D-B323-66BC2BC1C782}"/>
    <cellStyle name="_FFF_Summary_DCF" xfId="545" xr:uid="{1F4AD1C2-A8FC-464E-8AA5-621681A4EC5F}"/>
    <cellStyle name="_FFF_Summary_DCF 3 с увел  объемами 14 12 07 " xfId="546" xr:uid="{1C14CB60-436A-4B50-A516-1EB1D95107D3}"/>
    <cellStyle name="_FFF_Summary_DCF_Pavlodar_9" xfId="547" xr:uid="{BB23E952-6554-43CF-8161-810A7843FC73}"/>
    <cellStyle name="_FFF_SXXXX_Express_c Links" xfId="548" xr:uid="{99B06381-0B36-4150-AD1F-544FF7071498}"/>
    <cellStyle name="_FFF_SXXXX_Express_c Links_DCF" xfId="549" xr:uid="{261D5B05-EEED-4935-B0E7-596FA8898AD8}"/>
    <cellStyle name="_FFF_SXXXX_Express_c Links_DCF 3 с увел  объемами 14 12 07 " xfId="550" xr:uid="{6CD26EE7-889E-48F8-A90E-8A1BE56CC3BA}"/>
    <cellStyle name="_FFF_SXXXX_Express_c Links_DCF_Pavlodar_9" xfId="551" xr:uid="{D6CD0054-0F28-4B2A-8546-E19C016D9947}"/>
    <cellStyle name="_FFF_Tax_form_1кв_3" xfId="552" xr:uid="{B5B9787E-1EA2-4D6A-91F5-1DE126D0D9D4}"/>
    <cellStyle name="_FFF_Tax_form_1кв_3_DCF" xfId="553" xr:uid="{358F69BD-0DC0-4143-BC7F-8F5E8234C63A}"/>
    <cellStyle name="_FFF_Tax_form_1кв_3_DCF 3 с увел  объемами 14 12 07 " xfId="554" xr:uid="{E2A1A23E-FE7B-4BAD-9166-14BADEC78758}"/>
    <cellStyle name="_FFF_Tax_form_1кв_3_DCF_Pavlodar_9" xfId="555" xr:uid="{28E7D240-F99D-4A66-80BC-17F7401EEC8C}"/>
    <cellStyle name="_FFF_test_11" xfId="556" xr:uid="{64471FF0-7DE3-4B34-A876-8F8B0C08EF7E}"/>
    <cellStyle name="_FFF_test_11_DCF" xfId="557" xr:uid="{E782677A-DEFF-4566-A92C-B0C8C6FFEAC1}"/>
    <cellStyle name="_FFF_test_11_DCF 3 с увел  объемами 14 12 07 " xfId="558" xr:uid="{BD1CE92A-EA37-4976-B802-11B003322F8C}"/>
    <cellStyle name="_FFF_test_11_DCF_Pavlodar_9" xfId="559" xr:uid="{BADF6CC6-0C5F-45E2-BE59-C065D81C4249}"/>
    <cellStyle name="_FFF_БКЭ" xfId="560" xr:uid="{32C60B70-BB21-4444-85EF-D39A97C6D104}"/>
    <cellStyle name="_FFF_БКЭ_DCF" xfId="561" xr:uid="{1DE5F09D-F40E-4898-943B-8A6A49451F1C}"/>
    <cellStyle name="_FFF_БКЭ_DCF 3 с увел  объемами 14 12 07 " xfId="562" xr:uid="{225D02A0-76B1-4597-BEC1-F5960F036A18}"/>
    <cellStyle name="_FFF_БКЭ_DCF_Pavlodar_9" xfId="563" xr:uid="{5EDDF4EF-ABF8-4697-9245-53559C06F335}"/>
    <cellStyle name="_FFF_для вставки в пакет за 2001" xfId="564" xr:uid="{E3DFF478-BB32-486F-83D4-2210D96A6567}"/>
    <cellStyle name="_FFF_для вставки в пакет за 2001_DCF" xfId="565" xr:uid="{01518E52-97B5-4D53-8568-ECC528FE2782}"/>
    <cellStyle name="_FFF_для вставки в пакет за 2001_DCF 3 с увел  объемами 14 12 07 " xfId="566" xr:uid="{002011E0-02F0-47F3-9328-45EDE1425A9C}"/>
    <cellStyle name="_FFF_для вставки в пакет за 2001_DCF_Pavlodar_9" xfId="567" xr:uid="{86ACCB36-5CEC-42E9-84C5-E96FA002EB59}"/>
    <cellStyle name="_FFF_дляГалиныВ" xfId="568" xr:uid="{C6F592E5-0FC7-4BD3-8688-C888943D8F92}"/>
    <cellStyle name="_FFF_дляГалиныВ_DCF" xfId="569" xr:uid="{C69833B7-CAEB-477E-BD45-59D2EF302F82}"/>
    <cellStyle name="_FFF_дляГалиныВ_DCF 3 с увел  объемами 14 12 07 " xfId="570" xr:uid="{F828EAAE-F885-455A-AA4F-BE5F9E4B6D0B}"/>
    <cellStyle name="_FFF_дляГалиныВ_DCF_Pavlodar_9" xfId="571" xr:uid="{8362D903-2513-4329-999C-CBD7DBCDEFE8}"/>
    <cellStyle name="_FFF_Книга7" xfId="572" xr:uid="{36A73413-64FF-4E4F-9A5A-E15AC234636F}"/>
    <cellStyle name="_FFF_Книга7_DCF" xfId="573" xr:uid="{79B602A6-7C63-4826-ADB0-A26EB1F7B4B0}"/>
    <cellStyle name="_FFF_Книга7_DCF 3 с увел  объемами 14 12 07 " xfId="574" xr:uid="{A983D540-0A6D-486C-BAEC-5FDEA9BE1C7A}"/>
    <cellStyle name="_FFF_Книга7_DCF_Pavlodar_9" xfId="575" xr:uid="{3A07FD4D-7F76-40B9-9C25-E26825B2653C}"/>
    <cellStyle name="_FFF_Лист1" xfId="576" xr:uid="{D8DE1496-949F-44B8-A4EF-2A4EEF1132FD}"/>
    <cellStyle name="_FFF_Лист1_DCF" xfId="577" xr:uid="{2A5BCEAF-90A0-40DC-9DA7-41171281E21A}"/>
    <cellStyle name="_FFF_Лист1_DCF 3 с увел  объемами 14 12 07 " xfId="578" xr:uid="{C3C3114F-0184-4E86-81FC-5BD5C3E9148A}"/>
    <cellStyle name="_FFF_Лист1_DCF_Pavlodar_9" xfId="579" xr:uid="{7C38E599-B433-4986-9FA8-7E9CF4B2F04B}"/>
    <cellStyle name="_FFF_ОСН. ДЕЯТ." xfId="580" xr:uid="{07D87370-9A75-4DB0-BBE2-FE3DD4ADBAEC}"/>
    <cellStyle name="_FFF_ОСН. ДЕЯТ._DCF" xfId="581" xr:uid="{BDB0AE82-BF66-4D16-8D1D-C742E1123741}"/>
    <cellStyle name="_FFF_ОСН. ДЕЯТ._DCF 3 с увел  объемами 14 12 07 " xfId="582" xr:uid="{227D604E-511B-415A-882A-E0F8E86DAE85}"/>
    <cellStyle name="_FFF_ОСН. ДЕЯТ._DCF_Pavlodar_9" xfId="583" xr:uid="{3E76112C-4AD1-493D-B2A9-C7774C1AACBD}"/>
    <cellStyle name="_FFF_Подразделения" xfId="584" xr:uid="{BE3C293F-8206-483B-8D98-8323551BF0DC}"/>
    <cellStyle name="_FFF_Подразделения_DCF" xfId="585" xr:uid="{828BE634-06B1-4556-89C3-57CA391D5DBD}"/>
    <cellStyle name="_FFF_Подразделения_DCF 3 с увел  объемами 14 12 07 " xfId="586" xr:uid="{8558F8CD-E668-44D8-94F3-25B840CB5A14}"/>
    <cellStyle name="_FFF_Подразделения_DCF_Pavlodar_9" xfId="587" xr:uid="{CCB6BD26-6F2B-4DC9-956B-3585C0C3D612}"/>
    <cellStyle name="_FFF_Список тиражирования" xfId="588" xr:uid="{5440D8F6-73EC-4864-95A0-673A73F36BA8}"/>
    <cellStyle name="_FFF_Список тиражирования_DCF" xfId="589" xr:uid="{B452B75F-20F3-447C-A1E0-8795F2D542C2}"/>
    <cellStyle name="_FFF_Список тиражирования_DCF 3 с увел  объемами 14 12 07 " xfId="590" xr:uid="{876CAFCA-9A7B-4FE3-B192-934D3FC64D5C}"/>
    <cellStyle name="_FFF_Список тиражирования_DCF_Pavlodar_9" xfId="591" xr:uid="{06C1A9F8-41E4-426D-8AD6-30E6A5A1EC2A}"/>
    <cellStyle name="_FFF_Форма 12 last" xfId="592" xr:uid="{75FA4252-7A78-48E8-A8B8-62E299B89D2D}"/>
    <cellStyle name="_FFF_Форма 12 last_DCF" xfId="593" xr:uid="{0DF36C89-2D73-4D6C-BF77-FC6D5817B2BC}"/>
    <cellStyle name="_FFF_Форма 12 last_DCF 3 с увел  объемами 14 12 07 " xfId="594" xr:uid="{F784C51D-5F54-49CB-84A3-9B9A4D5985E5}"/>
    <cellStyle name="_FFF_Форма 12 last_DCF_Pavlodar_9" xfId="595" xr:uid="{39DD51BE-5BEC-41FF-9435-D53B8712613F}"/>
    <cellStyle name="_Final_Book_010301" xfId="596" xr:uid="{9432F013-F90D-44BB-928E-F61B89DB3F34}"/>
    <cellStyle name="_Final_Book_010301_Capex-new" xfId="597" xr:uid="{42363197-4F49-4BD3-8E7A-9C8E0BB252CA}"/>
    <cellStyle name="_Final_Book_010301_Capex-new_DCF" xfId="598" xr:uid="{7F7FD673-819D-4930-972E-8A69A894B036}"/>
    <cellStyle name="_Final_Book_010301_Capex-new_DCF 3 с увел  объемами 14 12 07 " xfId="599" xr:uid="{6B45911F-0567-476A-84B9-B40C9D2B4B70}"/>
    <cellStyle name="_Final_Book_010301_Capex-new_DCF_Pavlodar_9" xfId="600" xr:uid="{A99FE611-4668-4B38-B503-0DA8DF49CF60}"/>
    <cellStyle name="_Final_Book_010301_DCF" xfId="601" xr:uid="{9DFDCDAF-A8E5-4881-B6CC-170B51E2E520}"/>
    <cellStyle name="_Final_Book_010301_DCF 3 с увел  объемами 14 12 07 " xfId="602" xr:uid="{17E52B3F-0016-40A5-9313-04C3EE27DF3F}"/>
    <cellStyle name="_Final_Book_010301_DCF_Pavlodar_9" xfId="603" xr:uid="{4B245758-1C31-4A3C-ACB7-8079FF58D3E3}"/>
    <cellStyle name="_Final_Book_010301_Financial Plan - final_2" xfId="604" xr:uid="{A7AB94C1-17D8-42A8-BCBF-AE636CF555DE}"/>
    <cellStyle name="_Final_Book_010301_Financial Plan - final_2_DCF" xfId="605" xr:uid="{9BCC208A-E000-4688-9AAF-DCFC76CC5284}"/>
    <cellStyle name="_Final_Book_010301_Financial Plan - final_2_DCF 3 с увел  объемами 14 12 07 " xfId="606" xr:uid="{96903312-E63E-4C65-8497-E96C284863A7}"/>
    <cellStyle name="_Final_Book_010301_Financial Plan - final_2_DCF_Pavlodar_9" xfId="607" xr:uid="{CD0BE16A-9BEB-4570-8B97-169B05089F18}"/>
    <cellStyle name="_Final_Book_010301_Form 01(MB)" xfId="608" xr:uid="{4ED6B9AF-85AC-4DF6-B4A3-0120F037BE7D}"/>
    <cellStyle name="_Final_Book_010301_Form 01(MB)_DCF" xfId="609" xr:uid="{AEF9D9A7-DDDC-4523-BAE3-7174831397E4}"/>
    <cellStyle name="_Final_Book_010301_Form 01(MB)_DCF 3 с увел  объемами 14 12 07 " xfId="610" xr:uid="{E0CB9E8B-C0AD-4E4D-969E-B632AD60B116}"/>
    <cellStyle name="_Final_Book_010301_Form 01(MB)_DCF_Pavlodar_9" xfId="611" xr:uid="{2842EBFB-8A2A-423F-91D1-C538AD957055}"/>
    <cellStyle name="_Final_Book_010301_Links_NK" xfId="612" xr:uid="{F38F9D99-3FEE-4FC2-B6CD-D7CF5D4756A7}"/>
    <cellStyle name="_Final_Book_010301_Links_NK_DCF" xfId="613" xr:uid="{ABF1BDB3-36B0-468F-855F-B3FB99D28AAF}"/>
    <cellStyle name="_Final_Book_010301_Links_NK_DCF 3 с увел  объемами 14 12 07 " xfId="614" xr:uid="{A37C8A16-EA2B-4A6E-A55A-792DCA6C8994}"/>
    <cellStyle name="_Final_Book_010301_Links_NK_DCF_Pavlodar_9" xfId="615" xr:uid="{35691861-1017-4C19-BB82-29A89169772A}"/>
    <cellStyle name="_Final_Book_010301_N20_5" xfId="616" xr:uid="{4E1D7BC7-627D-483D-A400-927B71AD6F49}"/>
    <cellStyle name="_Final_Book_010301_N20_5_DCF" xfId="617" xr:uid="{F14CE8BC-8F64-45A1-BE0E-AFC866408A99}"/>
    <cellStyle name="_Final_Book_010301_N20_5_DCF 3 с увел  объемами 14 12 07 " xfId="618" xr:uid="{4715C29A-E308-4684-A53D-20FCDCAB0D2B}"/>
    <cellStyle name="_Final_Book_010301_N20_5_DCF_Pavlodar_9" xfId="619" xr:uid="{15EFCCB5-52D9-450D-ADA4-043D576C8A4C}"/>
    <cellStyle name="_Final_Book_010301_N20_6" xfId="620" xr:uid="{8EBB7196-5C9C-40E7-B665-9F561AA6FAD2}"/>
    <cellStyle name="_Final_Book_010301_N20_6_DCF" xfId="621" xr:uid="{B69A2336-79EC-4533-966D-EF409FA3CBE1}"/>
    <cellStyle name="_Final_Book_010301_N20_6_DCF 3 с увел  объемами 14 12 07 " xfId="622" xr:uid="{6729AA9E-9F35-49EF-8E9B-4331AD31170D}"/>
    <cellStyle name="_Final_Book_010301_N20_6_DCF_Pavlodar_9" xfId="623" xr:uid="{43CDBCA6-EB98-4CA8-8316-0380C8358E14}"/>
    <cellStyle name="_Final_Book_010301_New Form10_2" xfId="624" xr:uid="{18EF087D-D562-4CD3-8C17-4AF6A9F2E2C9}"/>
    <cellStyle name="_Final_Book_010301_New Form10_2_DCF" xfId="625" xr:uid="{D23DAE62-6EFF-466F-966A-70C99D7F0716}"/>
    <cellStyle name="_Final_Book_010301_New Form10_2_DCF 3 с увел  объемами 14 12 07 " xfId="626" xr:uid="{9E40F5DF-6AC4-42BB-BF31-F04899FE5CA8}"/>
    <cellStyle name="_Final_Book_010301_New Form10_2_DCF_Pavlodar_9" xfId="627" xr:uid="{170E9090-CDF5-4123-833D-F059B1FF1D55}"/>
    <cellStyle name="_Final_Book_010301_Nsi" xfId="628" xr:uid="{4378FDA3-89FA-4C4B-91D8-84744BECC209}"/>
    <cellStyle name="_Final_Book_010301_Nsi - last version" xfId="629" xr:uid="{37AF1BD1-6C86-4E61-892E-CBDCA29E9232}"/>
    <cellStyle name="_Final_Book_010301_Nsi - last version for programming" xfId="630" xr:uid="{67EF02D9-8AF6-4AC7-B035-CBFE0E5A7F4E}"/>
    <cellStyle name="_Final_Book_010301_Nsi - last version for programming_DCF" xfId="631" xr:uid="{15576C75-0FC3-4FC0-BA35-8AB24FE3AD68}"/>
    <cellStyle name="_Final_Book_010301_Nsi - last version for programming_DCF 3 с увел  объемами 14 12 07 " xfId="632" xr:uid="{49F16BE8-D070-49B1-8738-4C7ED0AD144B}"/>
    <cellStyle name="_Final_Book_010301_Nsi - last version for programming_DCF_Pavlodar_9" xfId="633" xr:uid="{80E95026-54C8-4084-BD8A-3B48008128D7}"/>
    <cellStyle name="_Final_Book_010301_Nsi - last version_DCF" xfId="634" xr:uid="{E18372AC-7C0F-4347-8974-82599F0F98F2}"/>
    <cellStyle name="_Final_Book_010301_Nsi - last version_DCF 3 с увел  объемами 14 12 07 " xfId="635" xr:uid="{EB64E362-2A47-43E9-A82E-22C89AF7DB73}"/>
    <cellStyle name="_Final_Book_010301_Nsi - last version_DCF_Pavlodar_9" xfId="636" xr:uid="{9E1472BD-79FD-43CC-A6F0-1FE4DED098DA}"/>
    <cellStyle name="_Final_Book_010301_Nsi - next_last version" xfId="637" xr:uid="{0FD9F484-9392-4F08-9AFB-D95411A0C865}"/>
    <cellStyle name="_Final_Book_010301_Nsi - next_last version_DCF" xfId="638" xr:uid="{C7AF9763-F953-46A8-8E22-712A72D44FB4}"/>
    <cellStyle name="_Final_Book_010301_Nsi - next_last version_DCF 3 с увел  объемами 14 12 07 " xfId="639" xr:uid="{2CE7B716-C6CA-4D24-869C-80605DC59941}"/>
    <cellStyle name="_Final_Book_010301_Nsi - next_last version_DCF_Pavlodar_9" xfId="640" xr:uid="{77CAF2F0-57BD-4855-B763-8C1D05A16374}"/>
    <cellStyle name="_Final_Book_010301_Nsi - plan - final" xfId="641" xr:uid="{1E9F4BE0-46D9-4CF8-8CB1-614ACC364712}"/>
    <cellStyle name="_Final_Book_010301_Nsi - plan - final_DCF" xfId="642" xr:uid="{5038B93E-4014-41C3-B3DC-2929C905B21F}"/>
    <cellStyle name="_Final_Book_010301_Nsi - plan - final_DCF 3 с увел  объемами 14 12 07 " xfId="643" xr:uid="{8A4AB949-0680-4D2E-AF57-75AB2EDA0830}"/>
    <cellStyle name="_Final_Book_010301_Nsi - plan - final_DCF_Pavlodar_9" xfId="644" xr:uid="{4B68C34F-12FA-4A43-874C-2936D8452821}"/>
    <cellStyle name="_Final_Book_010301_Nsi -super_ last version" xfId="645" xr:uid="{F8AC5492-18EE-4A9D-B6CC-7720BA43557B}"/>
    <cellStyle name="_Final_Book_010301_Nsi -super_ last version_DCF" xfId="646" xr:uid="{02A2C35E-E01F-4102-B6C7-07DF8E5A0361}"/>
    <cellStyle name="_Final_Book_010301_Nsi -super_ last version_DCF 3 с увел  объемами 14 12 07 " xfId="647" xr:uid="{F9DD338B-79BF-4CDD-8C5C-EBB223BC04E9}"/>
    <cellStyle name="_Final_Book_010301_Nsi -super_ last version_DCF_Pavlodar_9" xfId="648" xr:uid="{4636C56A-CF5C-44BE-B627-7AF893416EA2}"/>
    <cellStyle name="_Final_Book_010301_Nsi(2)" xfId="649" xr:uid="{E5DF30F3-8F93-4856-97DB-D9FCC855432D}"/>
    <cellStyle name="_Final_Book_010301_Nsi(2)_DCF" xfId="650" xr:uid="{F1B268EB-C10A-4A24-BB29-1FF085E219D6}"/>
    <cellStyle name="_Final_Book_010301_Nsi(2)_DCF 3 с увел  объемами 14 12 07 " xfId="651" xr:uid="{A117FEE4-AA37-4E3B-B12E-E1599E8A3526}"/>
    <cellStyle name="_Final_Book_010301_Nsi(2)_DCF_Pavlodar_9" xfId="652" xr:uid="{FCFECFD8-3451-4FF9-95EB-437CDD174556}"/>
    <cellStyle name="_Final_Book_010301_Nsi_1" xfId="653" xr:uid="{E535C0DF-F603-4C3F-9BAB-A7DAF2CF510B}"/>
    <cellStyle name="_Final_Book_010301_Nsi_1_DCF" xfId="654" xr:uid="{53B366BA-4CE6-414E-879E-D15187AC5A6B}"/>
    <cellStyle name="_Final_Book_010301_Nsi_1_DCF 3 с увел  объемами 14 12 07 " xfId="655" xr:uid="{AE47395C-26F2-496F-986F-4A4F97164FA0}"/>
    <cellStyle name="_Final_Book_010301_Nsi_1_DCF_Pavlodar_9" xfId="656" xr:uid="{08DC0289-DB94-45F1-A16A-B26169F76145}"/>
    <cellStyle name="_Final_Book_010301_Nsi_139" xfId="657" xr:uid="{AFF16DBA-4CAC-493C-A948-84213F0149C7}"/>
    <cellStyle name="_Final_Book_010301_Nsi_139_DCF" xfId="658" xr:uid="{26EA79F2-3531-4227-AE94-B1F09A38F914}"/>
    <cellStyle name="_Final_Book_010301_Nsi_139_DCF 3 с увел  объемами 14 12 07 " xfId="659" xr:uid="{206B7205-C02E-42B7-92B0-5A28178E4E40}"/>
    <cellStyle name="_Final_Book_010301_Nsi_139_DCF_Pavlodar_9" xfId="660" xr:uid="{606CA2EA-4173-4465-840A-9D0F5F83CAD2}"/>
    <cellStyle name="_Final_Book_010301_Nsi_140" xfId="661" xr:uid="{EBBFBB62-3295-4C9A-927D-68844BBE4284}"/>
    <cellStyle name="_Final_Book_010301_Nsi_140(Зах)" xfId="662" xr:uid="{2E550FE2-7529-4CE2-AA2D-059A4BC20DEF}"/>
    <cellStyle name="_Final_Book_010301_Nsi_140(Зах)_DCF" xfId="663" xr:uid="{28EA0909-457D-4A7E-9DE5-348D386B8F37}"/>
    <cellStyle name="_Final_Book_010301_Nsi_140(Зах)_DCF 3 с увел  объемами 14 12 07 " xfId="664" xr:uid="{3174907D-81B7-4E85-A097-647E6A0B2EA9}"/>
    <cellStyle name="_Final_Book_010301_Nsi_140(Зах)_DCF_Pavlodar_9" xfId="665" xr:uid="{ACAF5882-B33A-4024-BABA-615293A3A304}"/>
    <cellStyle name="_Final_Book_010301_Nsi_140_DCF" xfId="666" xr:uid="{96961E8A-3082-4714-8DCF-199F7D23377B}"/>
    <cellStyle name="_Final_Book_010301_Nsi_140_DCF 3 с увел  объемами 14 12 07 " xfId="667" xr:uid="{618B9C77-CDBF-48F3-915C-C5CD60BA50B8}"/>
    <cellStyle name="_Final_Book_010301_Nsi_140_DCF_Pavlodar_9" xfId="668" xr:uid="{83CA1766-71E7-475B-8EF4-A3480B5478D6}"/>
    <cellStyle name="_Final_Book_010301_Nsi_140_mod" xfId="669" xr:uid="{E63013D3-AB6B-4FEE-BEA0-BFF02605940A}"/>
    <cellStyle name="_Final_Book_010301_Nsi_140_mod_DCF" xfId="670" xr:uid="{DDF58D75-CC86-46D6-8BE8-3B5BEE5AC87C}"/>
    <cellStyle name="_Final_Book_010301_Nsi_140_mod_DCF 3 с увел  объемами 14 12 07 " xfId="671" xr:uid="{BC6F4D77-5C7F-4FF6-AA92-B948F34696AB}"/>
    <cellStyle name="_Final_Book_010301_Nsi_140_mod_DCF_Pavlodar_9" xfId="672" xr:uid="{95B95E3F-B7DA-41B3-BE1E-520BFB1D339F}"/>
    <cellStyle name="_Final_Book_010301_Nsi_158" xfId="673" xr:uid="{3437451C-9A82-4431-8751-AF5741550615}"/>
    <cellStyle name="_Final_Book_010301_Nsi_158_DCF" xfId="674" xr:uid="{FDC8014A-5841-4799-A46A-5B7342A55324}"/>
    <cellStyle name="_Final_Book_010301_Nsi_158_DCF 3 с увел  объемами 14 12 07 " xfId="675" xr:uid="{8D48837F-9404-4930-B607-9EF733CAE72B}"/>
    <cellStyle name="_Final_Book_010301_Nsi_158_DCF_Pavlodar_9" xfId="676" xr:uid="{41B95C54-CB2E-4849-87B1-1BAB5F90F3DD}"/>
    <cellStyle name="_Final_Book_010301_Nsi_DCF" xfId="677" xr:uid="{1339BFFE-7AA3-4A2A-9B1C-F934C273766A}"/>
    <cellStyle name="_Final_Book_010301_Nsi_DCF 3 с увел  объемами 14 12 07 " xfId="678" xr:uid="{036484C4-26A5-471E-B82A-F70965012E0D}"/>
    <cellStyle name="_Final_Book_010301_Nsi_DCF_Pavlodar_9" xfId="679" xr:uid="{A47A24A7-50C9-4D38-8A32-60E5058EA889}"/>
    <cellStyle name="_Final_Book_010301_Nsi_Express" xfId="680" xr:uid="{6E30E7B6-3F00-41B7-B5B2-A802CFF49682}"/>
    <cellStyle name="_Final_Book_010301_Nsi_Express_DCF" xfId="681" xr:uid="{1BA80568-3466-4FC3-A8A6-9C5D762B35D2}"/>
    <cellStyle name="_Final_Book_010301_Nsi_Express_DCF 3 с увел  объемами 14 12 07 " xfId="682" xr:uid="{DD3630EC-F1BB-4514-A4DF-28B42D6D2D03}"/>
    <cellStyle name="_Final_Book_010301_Nsi_Express_DCF_Pavlodar_9" xfId="683" xr:uid="{33898998-0419-4BBF-8147-456C120020C1}"/>
    <cellStyle name="_Final_Book_010301_Nsi_Jan1" xfId="684" xr:uid="{89813041-ED94-476A-AFB0-0C573A7B1939}"/>
    <cellStyle name="_Final_Book_010301_Nsi_Jan1_DCF" xfId="685" xr:uid="{5EBA2617-7DA1-48AB-BA75-BA928BAD80F8}"/>
    <cellStyle name="_Final_Book_010301_Nsi_Jan1_DCF 3 с увел  объемами 14 12 07 " xfId="686" xr:uid="{EF1B16CB-7A80-460D-9DAD-2A721644AB03}"/>
    <cellStyle name="_Final_Book_010301_Nsi_Jan1_DCF_Pavlodar_9" xfId="687" xr:uid="{BF712FDD-A385-4FF2-9F5D-DEE42C03F555}"/>
    <cellStyle name="_Final_Book_010301_Nsi_test" xfId="688" xr:uid="{51CE34ED-D474-438D-B7E4-E17341FDB820}"/>
    <cellStyle name="_Final_Book_010301_Nsi_test_DCF" xfId="689" xr:uid="{1A72E75D-0EDE-434E-AEC3-03E1B24CC2C8}"/>
    <cellStyle name="_Final_Book_010301_Nsi_test_DCF 3 с увел  объемами 14 12 07 " xfId="690" xr:uid="{1A2BDACC-62A7-46BC-8E73-9528842969A6}"/>
    <cellStyle name="_Final_Book_010301_Nsi_test_DCF_Pavlodar_9" xfId="691" xr:uid="{0DE131AD-C4AD-402D-BA85-927E34C8AC57}"/>
    <cellStyle name="_Final_Book_010301_Nsi2" xfId="692" xr:uid="{EC7F71E6-A55B-4587-86C6-80384171EDDE}"/>
    <cellStyle name="_Final_Book_010301_Nsi2_DCF" xfId="693" xr:uid="{4A3DAB3B-F252-4346-B208-4422A67F5B66}"/>
    <cellStyle name="_Final_Book_010301_Nsi2_DCF 3 с увел  объемами 14 12 07 " xfId="694" xr:uid="{2800621F-A95B-4432-82A9-30A7ED880D10}"/>
    <cellStyle name="_Final_Book_010301_Nsi2_DCF_Pavlodar_9" xfId="695" xr:uid="{B8F94E01-8464-41D0-B7EE-A494472FA4B9}"/>
    <cellStyle name="_Final_Book_010301_Nsi-Services" xfId="696" xr:uid="{1EE3D335-560C-4BEC-A8C6-27CFAC738F36}"/>
    <cellStyle name="_Final_Book_010301_Nsi-Services_DCF" xfId="697" xr:uid="{01100F47-44F8-4C34-B9C2-FA8E9935309A}"/>
    <cellStyle name="_Final_Book_010301_Nsi-Services_DCF 3 с увел  объемами 14 12 07 " xfId="698" xr:uid="{274E6E22-9C8A-428E-AB3C-ACA49CC3ABEB}"/>
    <cellStyle name="_Final_Book_010301_Nsi-Services_DCF_Pavlodar_9" xfId="699" xr:uid="{2C3433F4-DD3B-4D1C-B539-810BF5B73379}"/>
    <cellStyle name="_Final_Book_010301_P&amp;L" xfId="700" xr:uid="{AC0936D9-7DC6-419A-8D63-2B052F0255B7}"/>
    <cellStyle name="_Final_Book_010301_P&amp;L_DCF" xfId="701" xr:uid="{7458371C-74E4-46F6-A58C-F7C6A80AC5A2}"/>
    <cellStyle name="_Final_Book_010301_P&amp;L_DCF 3 с увел  объемами 14 12 07 " xfId="702" xr:uid="{D3826C8F-83E2-4448-B8E0-73B30CC55D89}"/>
    <cellStyle name="_Final_Book_010301_P&amp;L_DCF_Pavlodar_9" xfId="703" xr:uid="{C578EC68-A3C3-45F7-A67A-D0ACFD000B11}"/>
    <cellStyle name="_Final_Book_010301_S0400" xfId="704" xr:uid="{24A680EB-5E8B-47ED-99AC-1553C227F6A6}"/>
    <cellStyle name="_Final_Book_010301_S0400_DCF" xfId="705" xr:uid="{044FA043-AC0F-40FA-B5C1-33197F0DDEEB}"/>
    <cellStyle name="_Final_Book_010301_S0400_DCF 3 с увел  объемами 14 12 07 " xfId="706" xr:uid="{7EFF8D20-5B10-4901-A93E-2EE912A8D0A3}"/>
    <cellStyle name="_Final_Book_010301_S0400_DCF_Pavlodar_9" xfId="707" xr:uid="{A7105D31-008C-4494-B109-BDA0BB72A1C2}"/>
    <cellStyle name="_Final_Book_010301_S13001" xfId="708" xr:uid="{D05850FE-ED7C-44B8-BDCE-B92FC02BACC4}"/>
    <cellStyle name="_Final_Book_010301_S13001_DCF" xfId="709" xr:uid="{5693D35C-0F43-4ADC-AF67-EE682060BB63}"/>
    <cellStyle name="_Final_Book_010301_S13001_DCF 3 с увел  объемами 14 12 07 " xfId="710" xr:uid="{1F26EF42-A4EB-42A9-A7CC-2C1785215016}"/>
    <cellStyle name="_Final_Book_010301_S13001_DCF_Pavlodar_9" xfId="711" xr:uid="{7B4F9FFA-C522-49D1-A485-5C567BC0E225}"/>
    <cellStyle name="_Final_Book_010301_Sheet1" xfId="712" xr:uid="{D1DDD6D4-2CB6-48F3-8DF2-F1919A91C2CD}"/>
    <cellStyle name="_Final_Book_010301_Sheet1_DCF" xfId="713" xr:uid="{E35CC860-2929-4919-AB42-505FDE98B037}"/>
    <cellStyle name="_Final_Book_010301_Sheet1_DCF 3 с увел  объемами 14 12 07 " xfId="714" xr:uid="{D66B3FD6-057C-4C3D-9180-F0D9B5E9E259}"/>
    <cellStyle name="_Final_Book_010301_Sheet1_DCF_Pavlodar_9" xfId="715" xr:uid="{D809EF87-8BD7-4802-AD21-8AFE24C0306C}"/>
    <cellStyle name="_Final_Book_010301_sofi - plan_AP270202ii" xfId="716" xr:uid="{5BCCAA23-6CED-4787-A27A-14F083063A65}"/>
    <cellStyle name="_Final_Book_010301_sofi - plan_AP270202ii_DCF" xfId="717" xr:uid="{E04C24C5-6792-4CA0-8C8F-6F7D953F15AF}"/>
    <cellStyle name="_Final_Book_010301_sofi - plan_AP270202ii_DCF 3 с увел  объемами 14 12 07 " xfId="718" xr:uid="{0D7192FE-3250-47C1-A4FF-423B0175074D}"/>
    <cellStyle name="_Final_Book_010301_sofi - plan_AP270202ii_DCF_Pavlodar_9" xfId="719" xr:uid="{C64CEA06-3B7C-44D0-A190-BD6E4BE1CD62}"/>
    <cellStyle name="_Final_Book_010301_sofi - plan_AP270202iii" xfId="720" xr:uid="{D2B204A0-6092-4341-8689-A5DBF3A3A05D}"/>
    <cellStyle name="_Final_Book_010301_sofi - plan_AP270202iii_DCF" xfId="721" xr:uid="{3E671940-F9A9-4FEB-87CB-41E58EA9109A}"/>
    <cellStyle name="_Final_Book_010301_sofi - plan_AP270202iii_DCF 3 с увел  объемами 14 12 07 " xfId="722" xr:uid="{531AD24B-6A81-42A0-B391-F6E46B7A3B8E}"/>
    <cellStyle name="_Final_Book_010301_sofi - plan_AP270202iii_DCF_Pavlodar_9" xfId="723" xr:uid="{7E307561-23EB-4729-BB8C-00352FB572BE}"/>
    <cellStyle name="_Final_Book_010301_sofi - plan_AP270202iv" xfId="724" xr:uid="{15EE3981-097D-4F5B-8424-A2C1578A6B0D}"/>
    <cellStyle name="_Final_Book_010301_sofi - plan_AP270202iv_DCF" xfId="725" xr:uid="{1D879FF4-06E5-440B-8CDE-39050B8B1085}"/>
    <cellStyle name="_Final_Book_010301_sofi - plan_AP270202iv_DCF 3 с увел  объемами 14 12 07 " xfId="726" xr:uid="{93217422-DFED-472F-A0B1-8506FD99554C}"/>
    <cellStyle name="_Final_Book_010301_sofi - plan_AP270202iv_DCF_Pavlodar_9" xfId="727" xr:uid="{E68B1AF8-0065-4628-A216-0A23C0412278}"/>
    <cellStyle name="_Final_Book_010301_Sofi vs Sobi" xfId="728" xr:uid="{56933B3A-D180-4FFB-8002-A653F3D3346D}"/>
    <cellStyle name="_Final_Book_010301_Sofi vs Sobi_DCF" xfId="729" xr:uid="{79B32EE3-1B29-48A2-93DE-04C330D4314E}"/>
    <cellStyle name="_Final_Book_010301_Sofi vs Sobi_DCF 3 с увел  объемами 14 12 07 " xfId="730" xr:uid="{1BBA2A53-4C22-490B-9B16-4D385AC8CE25}"/>
    <cellStyle name="_Final_Book_010301_Sofi vs Sobi_DCF_Pavlodar_9" xfId="731" xr:uid="{0FEA84FC-6495-482F-9868-45B7D80847BD}"/>
    <cellStyle name="_Final_Book_010301_Sofi_PBD 27-11-01" xfId="732" xr:uid="{A7FE4514-3184-4E88-BDDC-F48AEB35B6E6}"/>
    <cellStyle name="_Final_Book_010301_Sofi_PBD 27-11-01_DCF" xfId="733" xr:uid="{C2F47B87-4C9D-42E2-90EC-D3683461D1B4}"/>
    <cellStyle name="_Final_Book_010301_Sofi_PBD 27-11-01_DCF 3 с увел  объемами 14 12 07 " xfId="734" xr:uid="{C773260F-77E6-46FA-BC39-B89A3F3D0707}"/>
    <cellStyle name="_Final_Book_010301_Sofi_PBD 27-11-01_DCF_Pavlodar_9" xfId="735" xr:uid="{C81BA021-8D70-46A3-AC72-676D04F6A9A1}"/>
    <cellStyle name="_Final_Book_010301_SOFI_TEPs_AOK_130902" xfId="736" xr:uid="{0B91B9CD-A4A8-46AA-B056-333DDDAD7FD7}"/>
    <cellStyle name="_Final_Book_010301_SOFI_TEPs_AOK_130902_DCF" xfId="737" xr:uid="{32B327EC-34DD-4382-8A31-AB76118AD4F6}"/>
    <cellStyle name="_Final_Book_010301_SOFI_TEPs_AOK_130902_DCF 3 с увел  объемами 14 12 07 " xfId="738" xr:uid="{3539E876-5F6C-472A-BEF4-653AB70DFCB0}"/>
    <cellStyle name="_Final_Book_010301_SOFI_TEPs_AOK_130902_DCF_Pavlodar_9" xfId="739" xr:uid="{4E01514A-1CF4-4DE7-8279-5D7AEE9CDF36}"/>
    <cellStyle name="_Final_Book_010301_Sofi145a" xfId="740" xr:uid="{2C5FE477-8B20-4361-BE84-B408285298AE}"/>
    <cellStyle name="_Final_Book_010301_Sofi145a_DCF" xfId="741" xr:uid="{3934C66E-6A20-40BF-ADAE-01AD09619B9D}"/>
    <cellStyle name="_Final_Book_010301_Sofi145a_DCF 3 с увел  объемами 14 12 07 " xfId="742" xr:uid="{1ADAAC00-BFE2-4A5E-B7B6-DE970BE26B96}"/>
    <cellStyle name="_Final_Book_010301_Sofi145a_DCF_Pavlodar_9" xfId="743" xr:uid="{A6BBDFAA-1E7A-401D-9B94-AE1FCA3078F3}"/>
    <cellStyle name="_Final_Book_010301_Sofi153" xfId="744" xr:uid="{BC00AF45-7635-4B72-9D9C-61E11367C0F5}"/>
    <cellStyle name="_Final_Book_010301_Sofi153_DCF" xfId="745" xr:uid="{CB7BEFF2-B07B-4F19-A82B-172603CE2EF2}"/>
    <cellStyle name="_Final_Book_010301_Sofi153_DCF 3 с увел  объемами 14 12 07 " xfId="746" xr:uid="{9DE9A3A3-213B-4CAD-B9AB-77F2C533B9D5}"/>
    <cellStyle name="_Final_Book_010301_Sofi153_DCF_Pavlodar_9" xfId="747" xr:uid="{F5566025-B1D2-4E94-9866-AAA672A15FB9}"/>
    <cellStyle name="_Final_Book_010301_Summary" xfId="748" xr:uid="{AE80092D-CF2C-4D28-858A-C15C755B4BE8}"/>
    <cellStyle name="_Final_Book_010301_Summary_DCF" xfId="749" xr:uid="{3F6A0DC9-5E18-4804-9244-32D53F2CB5A2}"/>
    <cellStyle name="_Final_Book_010301_Summary_DCF 3 с увел  объемами 14 12 07 " xfId="750" xr:uid="{B767C608-1C31-4712-9D11-78D4623AB963}"/>
    <cellStyle name="_Final_Book_010301_Summary_DCF_Pavlodar_9" xfId="751" xr:uid="{EC6D7002-F04F-419A-86A2-F67579F64052}"/>
    <cellStyle name="_Final_Book_010301_SXXXX_Express_c Links" xfId="752" xr:uid="{92277BA3-7CEE-44A1-8A28-1327BBD1F381}"/>
    <cellStyle name="_Final_Book_010301_SXXXX_Express_c Links_DCF" xfId="753" xr:uid="{3F0826FA-EEF6-4E90-8ED8-EC246AD7823E}"/>
    <cellStyle name="_Final_Book_010301_SXXXX_Express_c Links_DCF 3 с увел  объемами 14 12 07 " xfId="754" xr:uid="{A4C9A880-B08F-41BB-813F-A898A57AC32F}"/>
    <cellStyle name="_Final_Book_010301_SXXXX_Express_c Links_DCF_Pavlodar_9" xfId="755" xr:uid="{87EBC603-1CBA-412F-8685-383B9D950A72}"/>
    <cellStyle name="_Final_Book_010301_Tax_form_1кв_3" xfId="756" xr:uid="{C37EE988-75C4-4760-9C9F-0E7F0F326B27}"/>
    <cellStyle name="_Final_Book_010301_Tax_form_1кв_3_DCF" xfId="757" xr:uid="{FC750AFA-AB3B-4FDC-8627-974C7AF9FCB2}"/>
    <cellStyle name="_Final_Book_010301_Tax_form_1кв_3_DCF 3 с увел  объемами 14 12 07 " xfId="758" xr:uid="{AE3689FC-54F5-479C-95AD-DDC8A5D79BFF}"/>
    <cellStyle name="_Final_Book_010301_Tax_form_1кв_3_DCF_Pavlodar_9" xfId="759" xr:uid="{4A4676D7-A866-4AD8-8186-D698CD16F47D}"/>
    <cellStyle name="_Final_Book_010301_test_11" xfId="760" xr:uid="{FD4A3912-19D0-4436-B261-5A0E6BDCC067}"/>
    <cellStyle name="_Final_Book_010301_test_11_DCF" xfId="761" xr:uid="{D5CE092A-27A8-4B98-BF27-B7927A52EDCB}"/>
    <cellStyle name="_Final_Book_010301_test_11_DCF 3 с увел  объемами 14 12 07 " xfId="762" xr:uid="{D36E856A-5F26-4C40-809F-6B4C3C25AFDA}"/>
    <cellStyle name="_Final_Book_010301_test_11_DCF_Pavlodar_9" xfId="763" xr:uid="{87A030EE-3B68-49B1-ACFB-2FA51A4A728B}"/>
    <cellStyle name="_Final_Book_010301_БКЭ" xfId="764" xr:uid="{4FCF6A4A-563D-4E5C-9012-BF0304E421C7}"/>
    <cellStyle name="_Final_Book_010301_БКЭ_DCF" xfId="765" xr:uid="{DC77951A-755D-4F94-8660-D5B68890CB42}"/>
    <cellStyle name="_Final_Book_010301_БКЭ_DCF 3 с увел  объемами 14 12 07 " xfId="766" xr:uid="{E9841CFB-3FFC-41B4-837F-17D8DC7A3017}"/>
    <cellStyle name="_Final_Book_010301_БКЭ_DCF_Pavlodar_9" xfId="767" xr:uid="{26C62618-CBCE-44FD-BFE3-45DE37074877}"/>
    <cellStyle name="_Final_Book_010301_для вставки в пакет за 2001" xfId="768" xr:uid="{47674DDD-57FB-48B2-9C45-448DC914B34A}"/>
    <cellStyle name="_Final_Book_010301_для вставки в пакет за 2001_DCF" xfId="769" xr:uid="{C92B2B83-1C7F-4A4B-A6A2-37980CB1D7E5}"/>
    <cellStyle name="_Final_Book_010301_для вставки в пакет за 2001_DCF 3 с увел  объемами 14 12 07 " xfId="770" xr:uid="{9A9D2ED3-077A-42E4-A233-35639778616A}"/>
    <cellStyle name="_Final_Book_010301_для вставки в пакет за 2001_DCF_Pavlodar_9" xfId="771" xr:uid="{41E682D3-A599-451F-AB82-6E93F387F10A}"/>
    <cellStyle name="_Final_Book_010301_дляГалиныВ" xfId="772" xr:uid="{2BC97218-7176-4B58-8D30-3A1B35503335}"/>
    <cellStyle name="_Final_Book_010301_дляГалиныВ_DCF" xfId="773" xr:uid="{96091805-6AC0-4E7B-97E5-4F157ED9A383}"/>
    <cellStyle name="_Final_Book_010301_дляГалиныВ_DCF 3 с увел  объемами 14 12 07 " xfId="774" xr:uid="{9AFEAEDF-2B09-4CD4-A142-5EFD91F8672D}"/>
    <cellStyle name="_Final_Book_010301_дляГалиныВ_DCF_Pavlodar_9" xfId="775" xr:uid="{A1DD005C-52A8-4958-86F2-A4B1F28A5327}"/>
    <cellStyle name="_Final_Book_010301_Книга7" xfId="776" xr:uid="{F13E73A4-79F0-4F43-9A77-30B54C6E68DC}"/>
    <cellStyle name="_Final_Book_010301_Книга7_DCF" xfId="777" xr:uid="{AB8D5274-E0F3-4043-AAF7-EE37E319A265}"/>
    <cellStyle name="_Final_Book_010301_Книга7_DCF 3 с увел  объемами 14 12 07 " xfId="778" xr:uid="{FECF5EB4-FAEA-401A-B2B7-755A985E945E}"/>
    <cellStyle name="_Final_Book_010301_Книга7_DCF_Pavlodar_9" xfId="779" xr:uid="{0A6E5674-FF28-4879-8261-F24E560276E4}"/>
    <cellStyle name="_Final_Book_010301_Лист1" xfId="780" xr:uid="{16DA3392-8135-457D-A026-B1E7A80652CF}"/>
    <cellStyle name="_Final_Book_010301_Лист1_DCF" xfId="781" xr:uid="{7E143DE1-DADE-45DA-B419-29FEB9A3E96F}"/>
    <cellStyle name="_Final_Book_010301_Лист1_DCF 3 с увел  объемами 14 12 07 " xfId="782" xr:uid="{36B5D09D-6E5B-43D5-B226-2EFC5656AB44}"/>
    <cellStyle name="_Final_Book_010301_Лист1_DCF_Pavlodar_9" xfId="783" xr:uid="{7C63723B-3D38-4BF1-94E1-7314213D9291}"/>
    <cellStyle name="_Final_Book_010301_ОСН. ДЕЯТ." xfId="784" xr:uid="{EF389B5C-DA79-4D91-8DED-92E2CA204DD7}"/>
    <cellStyle name="_Final_Book_010301_ОСН. ДЕЯТ._DCF" xfId="785" xr:uid="{73612274-D2E7-4363-9E42-7F9836E42326}"/>
    <cellStyle name="_Final_Book_010301_ОСН. ДЕЯТ._DCF 3 с увел  объемами 14 12 07 " xfId="786" xr:uid="{2F63B895-4D19-4FB0-A7BC-A7D8F3AA689D}"/>
    <cellStyle name="_Final_Book_010301_ОСН. ДЕЯТ._DCF_Pavlodar_9" xfId="787" xr:uid="{1367C49E-8883-4DA0-85A5-C427F61F1BFC}"/>
    <cellStyle name="_Final_Book_010301_Подразделения" xfId="788" xr:uid="{C44490F5-296E-401E-A758-6D9FEF1CCB72}"/>
    <cellStyle name="_Final_Book_010301_Подразделения_DCF" xfId="789" xr:uid="{588F52BD-8C38-4508-9896-ABA9BC699DC4}"/>
    <cellStyle name="_Final_Book_010301_Подразделения_DCF 3 с увел  объемами 14 12 07 " xfId="790" xr:uid="{50886900-8767-4931-B748-049A43DF456F}"/>
    <cellStyle name="_Final_Book_010301_Подразделения_DCF_Pavlodar_9" xfId="791" xr:uid="{C27307D5-A5A2-42EF-8E59-C1BC8A10E09B}"/>
    <cellStyle name="_Final_Book_010301_Список тиражирования" xfId="792" xr:uid="{59D8D029-09AF-4037-BEB7-FF7B595F4FB5}"/>
    <cellStyle name="_Final_Book_010301_Список тиражирования_DCF" xfId="793" xr:uid="{F3EE2151-E697-4DC8-90FC-1608A8F365FC}"/>
    <cellStyle name="_Final_Book_010301_Список тиражирования_DCF 3 с увел  объемами 14 12 07 " xfId="794" xr:uid="{DBAAE230-5123-4B82-BF73-C4A82EA52C31}"/>
    <cellStyle name="_Final_Book_010301_Список тиражирования_DCF_Pavlodar_9" xfId="795" xr:uid="{B9464D65-C123-44E8-AF77-D46EDEB2B372}"/>
    <cellStyle name="_Final_Book_010301_Форма 12 last" xfId="796" xr:uid="{5F4DAC26-B304-43EB-AD23-1EF855EBD536}"/>
    <cellStyle name="_Final_Book_010301_Форма 12 last_DCF" xfId="797" xr:uid="{E7D57FA5-5EFF-4B01-BC70-DB7990DB2283}"/>
    <cellStyle name="_Final_Book_010301_Форма 12 last_DCF 3 с увел  объемами 14 12 07 " xfId="798" xr:uid="{5E57BDEA-2E24-4AD7-9591-B12ED535B49D}"/>
    <cellStyle name="_Final_Book_010301_Форма 12 last_DCF_Pavlodar_9" xfId="799" xr:uid="{7EF00547-D383-4403-BD5A-C89C3809B870}"/>
    <cellStyle name="_Guidelines Amtel_USDonly" xfId="800" xr:uid="{6A71741D-B511-4D35-8088-6823534E8DB7}"/>
    <cellStyle name="_Guidelines Amtel_USDonly 2" xfId="2260" xr:uid="{40BA4DFF-23B7-49D0-AEB5-D462715090D1}"/>
    <cellStyle name="_Guidelines Amtel_USDonly 2 2" xfId="2376" xr:uid="{64E23B04-3FEE-436E-B637-6FA5FE9466B1}"/>
    <cellStyle name="_Guidelines Amtel_USDonly 2 3" xfId="2416" xr:uid="{1C9A7865-C914-44B8-A569-2CF422DA4FA4}"/>
    <cellStyle name="_Guidelines Amtel_USDonly_DCF" xfId="801" xr:uid="{2492ABB0-208E-4CA6-9F61-7F692B9FF0B9}"/>
    <cellStyle name="_Guidelines Amtel_USDonly_DCF 3 предприятия" xfId="802" xr:uid="{90EBA80D-0AA0-4B46-8E93-D0AB366B5187}"/>
    <cellStyle name="_Guidelines Amtel_USDonly_DCF 3 с увел  объемами 14 12 07 " xfId="803" xr:uid="{436D6585-B221-466C-B245-E15C3B957520}"/>
    <cellStyle name="_Guidelines Amtel_USDonly_DCF_Pavlodar_9" xfId="804" xr:uid="{E15281EE-BF76-4189-94DA-ADDB21D13E3C}"/>
    <cellStyle name="_Guidelines Amtel_USDonly_DCF_Pavlodar_9 2" xfId="2261" xr:uid="{0717B41C-BE9B-434F-949E-9E1AA1BD93FB}"/>
    <cellStyle name="_Guidelines Amtel_USDonly_DCF_Pavlodar_9 2 2" xfId="2377" xr:uid="{162B8D9E-4D0A-40D0-B2A6-97A1A37292E8}"/>
    <cellStyle name="_Guidelines Amtel_USDonly_DCF_Pavlodar_9 2 3" xfId="2417" xr:uid="{9E05C2ED-A502-4830-BCEF-DEAA64A4A5D5}"/>
    <cellStyle name="_Guidelines Amtel_USDonly_информация по затратам и тарифам на  произ теплоэ" xfId="805" xr:uid="{44B61BA4-95BC-4AB6-A490-F0AD03363BAE}"/>
    <cellStyle name="_Guidelines meat 2003" xfId="806" xr:uid="{179B5469-605C-4881-A50C-4AF0AAF750F9}"/>
    <cellStyle name="_Guidelines meat 2003_DCF" xfId="807" xr:uid="{9DFFAC7A-28A3-43C8-B80E-DB15B132417A}"/>
    <cellStyle name="_Guidelines meat 2003_DCF 3 с увел  объемами 14 12 07 " xfId="808" xr:uid="{1E6CBEEB-475D-4367-9B64-5C07565415F0}"/>
    <cellStyle name="_Guidelines meat 2003_DCF_Pavlodar_9" xfId="809" xr:uid="{6B3925D7-6903-4925-B069-05FF1E605E18}"/>
    <cellStyle name="_Guidelines_Developed_Markets_IR_1" xfId="810" xr:uid="{8B4A9C5A-7C61-4C77-9981-91977BCFE001}"/>
    <cellStyle name="_Guidelines_Developed_Markets_IR_1_DCF" xfId="811" xr:uid="{9A9BE77A-EA44-4B40-BC23-2A1DBD9AC7AA}"/>
    <cellStyle name="_Guidelines_Developed_Markets_IR_1_DCF 3 с увел  объемами 14 12 07 " xfId="812" xr:uid="{6E0068B6-2943-4BA8-A867-D7596E2D9B73}"/>
    <cellStyle name="_Guidelines_Developed_Markets_IR_1_DCF_Pavlodar_9" xfId="813" xr:uid="{78F7750B-CAE3-4FBD-AA61-1CB816A86B24}"/>
    <cellStyle name="_Guidelines1998" xfId="814" xr:uid="{082022B9-0647-4E31-8900-960AC61F6856}"/>
    <cellStyle name="_Guidelines1998_DCF" xfId="815" xr:uid="{BD3A125F-3A81-45E4-9E68-D01510D044F1}"/>
    <cellStyle name="_Guidelines1998_DCF 3 с увел  объемами 14 12 07 " xfId="816" xr:uid="{EB7E7445-3672-46D4-A2CB-F239CE492AA9}"/>
    <cellStyle name="_Guidelines1998_DCF_Pavlodar_9" xfId="817" xr:uid="{DA981847-C0D4-452D-A0CA-8487F1E85210}"/>
    <cellStyle name="_Heading" xfId="818" xr:uid="{23FE029F-77C4-4761-94B7-7D7539774B4D}"/>
    <cellStyle name="_Heading_prestemp" xfId="819" xr:uid="{9A2C76DA-3A9B-40B7-B508-FADDD73E08F7}"/>
    <cellStyle name="_Heading_prestemp_DCF" xfId="820" xr:uid="{F6AF3BFF-A4E0-4FC3-A95C-30F3CF5F0D53}"/>
    <cellStyle name="_Heading_prestemp_DCF 3 с увел  объемами 14 12 07 " xfId="821" xr:uid="{A2B468E0-4F03-4286-9E97-86F36A9998A0}"/>
    <cellStyle name="_Heading_prestemp_DCF_Pavlodar_9" xfId="822" xr:uid="{6C555C3E-4920-492F-BC26-8735E337E4D5}"/>
    <cellStyle name="_Highlight" xfId="823" xr:uid="{42FAE17C-9B52-4DE2-ADC5-757D61EC0F59}"/>
    <cellStyle name="_Highlight_DCF" xfId="824" xr:uid="{D9627523-6F66-4232-9887-F4E6C5A3C2C4}"/>
    <cellStyle name="_Highlight_DCF 3 предприятия" xfId="825" xr:uid="{D7A1DC9B-CE17-466A-97F1-52F6A7159F2C}"/>
    <cellStyle name="_Highlight_DCF 3 с увел  объемами 14 12 07 " xfId="826" xr:uid="{ECCD95E0-92E3-45A8-B33B-2AC5780F4135}"/>
    <cellStyle name="_Highlight_DCF_Pavlodar_9" xfId="827" xr:uid="{60710B6B-7E9E-48F7-8C78-CFC4ACBEF702}"/>
    <cellStyle name="_Highlight_информация по затратам и тарифам на  произ теплоэ" xfId="828" xr:uid="{2E2FCCD9-2598-4D79-9BB3-6A3D0CF44124}"/>
    <cellStyle name="_I-2010-Condition" xfId="829" xr:uid="{A2DFE948-D509-4C5E-8172-6331AD6CA30A}"/>
    <cellStyle name="_Komet_DCF_25" xfId="830" xr:uid="{6D56B264-6E18-4C7C-ABF6-CC1630F1F99F}"/>
    <cellStyle name="_Komet_DCF_25_DCF" xfId="831" xr:uid="{5B21633D-C7DA-4548-B8ED-83820FFEA58D}"/>
    <cellStyle name="_Komet_DCF_25_DCF 3 с увел  объемами 14 12 07 " xfId="832" xr:uid="{6860506E-68F7-4C80-AA7A-BEC72F8F281D}"/>
    <cellStyle name="_Komet_DCF_25_DCF_Pavlodar_9" xfId="833" xr:uid="{6B962AA3-3145-4540-99F2-2188DE48002F}"/>
    <cellStyle name="_Komet_DCF_26" xfId="834" xr:uid="{147F0822-B5D9-44AD-B433-E008765F49EE}"/>
    <cellStyle name="_Komet_DCF_26_DCF" xfId="835" xr:uid="{395686BC-04BD-48A7-A3F1-23F5BFEF5B57}"/>
    <cellStyle name="_Komet_DCF_26_DCF 3 с увел  объемами 14 12 07 " xfId="836" xr:uid="{42C85BB4-F7CD-4DDA-B55A-52467A5D0C84}"/>
    <cellStyle name="_Komet_DCF_26_DCF_Pavlodar_9" xfId="837" xr:uid="{8235C48B-9D9F-49BB-9DDE-80EE30F0415E}"/>
    <cellStyle name="_Komi_Valuation_Draft_1_12-09-03" xfId="838" xr:uid="{FA716657-0A8F-4ECF-943A-FA932DAB3DD1}"/>
    <cellStyle name="_Komi_Valuation_Draft_1_12-09-03_DCF" xfId="839" xr:uid="{AE8C563B-E167-4CFC-B03B-42CC21E9B13F}"/>
    <cellStyle name="_Komi_Valuation_Draft_1_12-09-03_DCF 3 с увел  объемами 14 12 07 " xfId="840" xr:uid="{3D18A793-B0EF-412F-A7CB-A1DBE8499032}"/>
    <cellStyle name="_Komi_Valuation_Draft_1_12-09-03_DCF_Pavlodar_9" xfId="841" xr:uid="{5B361C1E-1349-4F0D-B525-9CC3EBC64387}"/>
    <cellStyle name="_KPI-5" xfId="842" xr:uid="{194E578D-7CDA-4C24-9656-B9E61A7CA4BD}"/>
    <cellStyle name="_KPI-5_DCF" xfId="843" xr:uid="{CC6CFE3F-1A4D-47E9-B16B-AB531921DFF5}"/>
    <cellStyle name="_KPI-5_DCF 3 с увел  объемами 14 12 07 " xfId="844" xr:uid="{E303C929-3B4D-4E2F-841D-F6050805C28D}"/>
    <cellStyle name="_KPI-5_DCF_Pavlodar_9" xfId="845" xr:uid="{58BAE006-976C-422C-9186-FC056D6B8731}"/>
    <cellStyle name="_KPI-5_Form 01(MB)" xfId="846" xr:uid="{90CA8554-A0C8-4074-A802-11ADB3BD3435}"/>
    <cellStyle name="_KPI-5_Form 01(MB)_DCF" xfId="847" xr:uid="{AA9D1C33-CE6B-4F0D-A93D-8EA76296726E}"/>
    <cellStyle name="_KPI-5_Form 01(MB)_DCF 3 с увел  объемами 14 12 07 " xfId="848" xr:uid="{918E082B-4C09-4780-B7BF-AAB19105062D}"/>
    <cellStyle name="_KPI-5_Form 01(MB)_DCF_Pavlodar_9" xfId="849" xr:uid="{B47E267A-E868-40B9-B5B3-AFAD855D6893}"/>
    <cellStyle name="_KPI-5_Links_NK" xfId="850" xr:uid="{10FEE26B-5502-46A5-B120-F1D34A6ED760}"/>
    <cellStyle name="_KPI-5_Links_NK_DCF" xfId="851" xr:uid="{70608B9E-E445-42E6-9852-54CA79DCA737}"/>
    <cellStyle name="_KPI-5_Links_NK_DCF 3 с увел  объемами 14 12 07 " xfId="852" xr:uid="{ABFB2A23-874C-457B-9412-BF810EC53FA3}"/>
    <cellStyle name="_KPI-5_Links_NK_DCF_Pavlodar_9" xfId="853" xr:uid="{EFCD3F38-16B3-4399-8847-4ABCCE5F3748}"/>
    <cellStyle name="_KPI-5_Nsi" xfId="854" xr:uid="{C679ED5F-A711-43E1-9361-72CD00873D0E}"/>
    <cellStyle name="_KPI-5_Nsi(2)" xfId="855" xr:uid="{18669226-2D8F-4D20-85E1-4B01C45C43C8}"/>
    <cellStyle name="_KPI-5_Nsi(2)_DCF" xfId="856" xr:uid="{C2669175-065B-4D58-8F75-392643CDB3FE}"/>
    <cellStyle name="_KPI-5_Nsi(2)_DCF 3 с увел  объемами 14 12 07 " xfId="857" xr:uid="{E3EC053D-AB62-49A1-8CB4-804EE2EF27B7}"/>
    <cellStyle name="_KPI-5_Nsi(2)_DCF_Pavlodar_9" xfId="858" xr:uid="{7C4557B2-11EA-4312-B251-39A824B4ADC1}"/>
    <cellStyle name="_KPI-5_Nsi_158" xfId="859" xr:uid="{CA545A59-9C66-419B-9600-6D293B667B26}"/>
    <cellStyle name="_KPI-5_Nsi_158_DCF" xfId="860" xr:uid="{41FD3903-5294-4AF7-8FE0-831FDEDA6368}"/>
    <cellStyle name="_KPI-5_Nsi_158_DCF 3 с увел  объемами 14 12 07 " xfId="861" xr:uid="{F0E2F6B1-6E6B-45CD-910C-1D751D0BCFA2}"/>
    <cellStyle name="_KPI-5_Nsi_158_DCF_Pavlodar_9" xfId="862" xr:uid="{94B953A0-3295-4C04-AC31-B55B7E830A4D}"/>
    <cellStyle name="_KPI-5_Nsi_DCF" xfId="863" xr:uid="{5E15B2E7-DBDC-4EA2-8134-8CBF3DECB611}"/>
    <cellStyle name="_KPI-5_Nsi_DCF 3 с увел  объемами 14 12 07 " xfId="864" xr:uid="{B97C778D-34EF-45FD-938D-FB3EAE15A1D4}"/>
    <cellStyle name="_KPI-5_Nsi_DCF_Pavlodar_9" xfId="865" xr:uid="{EC2C6917-B4C6-40AD-95D4-DBF217724B16}"/>
    <cellStyle name="_KPI-5_Nsi_Express" xfId="866" xr:uid="{55F930D5-1805-45D8-BDF3-054E1AE01349}"/>
    <cellStyle name="_KPI-5_Nsi_Express_DCF" xfId="867" xr:uid="{24B01DB8-21E7-4CC9-96C0-4634125C77E1}"/>
    <cellStyle name="_KPI-5_Nsi_Express_DCF 3 с увел  объемами 14 12 07 " xfId="868" xr:uid="{95E801B1-8942-414A-B115-C13FC8F0D2BC}"/>
    <cellStyle name="_KPI-5_Nsi_Express_DCF_Pavlodar_9" xfId="869" xr:uid="{FD25515B-ED9F-4F72-BA1A-7F0C1F361F6D}"/>
    <cellStyle name="_KPI-5_Nsi_test" xfId="870" xr:uid="{1CB34CDB-694D-47AD-90D6-0F5A570C4DAA}"/>
    <cellStyle name="_KPI-5_Nsi_test_DCF" xfId="871" xr:uid="{03809D27-1192-4890-A74D-2CC78897C401}"/>
    <cellStyle name="_KPI-5_Nsi_test_DCF 3 с увел  объемами 14 12 07 " xfId="872" xr:uid="{E02BD887-32D7-49A5-BD32-90941A10A606}"/>
    <cellStyle name="_KPI-5_Nsi_test_DCF_Pavlodar_9" xfId="873" xr:uid="{0508A70F-6C02-431E-AD97-140BBA31009B}"/>
    <cellStyle name="_KPI-5_Nsi-Services" xfId="874" xr:uid="{73E21576-BBE8-4181-8386-224D76686CEF}"/>
    <cellStyle name="_KPI-5_Nsi-Services_DCF" xfId="875" xr:uid="{40A07632-6A6F-40E0-A7FE-8142066B0B05}"/>
    <cellStyle name="_KPI-5_Nsi-Services_DCF 3 с увел  объемами 14 12 07 " xfId="876" xr:uid="{D1BAFAD4-04B8-4AAC-86EF-4541D985232B}"/>
    <cellStyle name="_KPI-5_Nsi-Services_DCF_Pavlodar_9" xfId="877" xr:uid="{206F3BF6-B066-4862-B391-46A72A09E1CE}"/>
    <cellStyle name="_KPI-5_S0400" xfId="878" xr:uid="{AC32D6BF-3A8B-45A7-8A9A-89F5004F5BF9}"/>
    <cellStyle name="_KPI-5_S0400_DCF" xfId="879" xr:uid="{BAF70E2E-1865-402D-BA18-B88D7E79CDE9}"/>
    <cellStyle name="_KPI-5_S0400_DCF 3 с увел  объемами 14 12 07 " xfId="880" xr:uid="{EA467F15-A890-4CC6-A300-E93A86F5034C}"/>
    <cellStyle name="_KPI-5_S0400_DCF_Pavlodar_9" xfId="881" xr:uid="{EF7A689D-79E5-46DD-8159-5A724E312B8A}"/>
    <cellStyle name="_KPI-5_S13001" xfId="882" xr:uid="{51D56F48-BF64-4732-8CA1-0E261C6CAD49}"/>
    <cellStyle name="_KPI-5_S13001_DCF" xfId="883" xr:uid="{C485E3DC-0FC1-4340-9E4C-B114E771C779}"/>
    <cellStyle name="_KPI-5_S13001_DCF 3 с увел  объемами 14 12 07 " xfId="884" xr:uid="{95472FEB-9077-42C2-A54D-5E9888AAFDE7}"/>
    <cellStyle name="_KPI-5_S13001_DCF_Pavlodar_9" xfId="885" xr:uid="{B11D11A2-69D8-498E-A80A-4C94877B51D9}"/>
    <cellStyle name="_KPI-5_SOFI_TEPs_AOK_130902" xfId="886" xr:uid="{FA15C464-7CAC-417C-B238-590483AC0B0D}"/>
    <cellStyle name="_KPI-5_SOFI_TEPs_AOK_130902_DCF" xfId="887" xr:uid="{A42BD42D-BE29-4F64-A419-2AFCA3F3DA80}"/>
    <cellStyle name="_KPI-5_SOFI_TEPs_AOK_130902_DCF 3 с увел  объемами 14 12 07 " xfId="888" xr:uid="{C5A02218-933F-4060-8DDB-912B3E376D3D}"/>
    <cellStyle name="_KPI-5_SOFI_TEPs_AOK_130902_DCF_Pavlodar_9" xfId="889" xr:uid="{9F54911C-EC13-4618-B972-B1DC95E1C160}"/>
    <cellStyle name="_KPI-5_SOFI_TEPs_AOK_130902_Dogovora" xfId="890" xr:uid="{E7C3CCBB-1AB4-4493-9C69-6E65C7BB22A0}"/>
    <cellStyle name="_KPI-5_SOFI_TEPs_AOK_130902_Dogovora_DCF" xfId="891" xr:uid="{75F0ACF1-D243-4D2D-B74A-1B921EC296DB}"/>
    <cellStyle name="_KPI-5_SOFI_TEPs_AOK_130902_Dogovora_DCF 3 с увел  объемами 14 12 07 " xfId="892" xr:uid="{B5A88BAB-7AD1-41F3-A5BF-ABE138DDB362}"/>
    <cellStyle name="_KPI-5_SOFI_TEPs_AOK_130902_Dogovora_DCF_Pavlodar_9" xfId="893" xr:uid="{AF56CAD5-0471-41C2-8CCD-5748E5D49893}"/>
    <cellStyle name="_KPI-5_SOFI_TEPs_AOK_130902_S14206_Akt_sverki" xfId="894" xr:uid="{92CCA789-1F80-4AEB-A4F9-1896D5AC6012}"/>
    <cellStyle name="_KPI-5_SOFI_TEPs_AOK_130902_S14206_Akt_sverki_DCF" xfId="895" xr:uid="{F4533811-E79B-44BD-B7D6-C970B9230054}"/>
    <cellStyle name="_KPI-5_SOFI_TEPs_AOK_130902_S14206_Akt_sverki_DCF 3 с увел  объемами 14 12 07 " xfId="896" xr:uid="{1476C7D0-FBFC-4FFF-B734-82679DCACC97}"/>
    <cellStyle name="_KPI-5_SOFI_TEPs_AOK_130902_S14206_Akt_sverki_DCF_Pavlodar_9" xfId="897" xr:uid="{36CF1162-720E-47E4-A91C-ACA2509C8121}"/>
    <cellStyle name="_KPI-5_SOFI_TEPs_AOK_130902_S14206_Akt_sverki_Договора_Express_4m2003_new" xfId="898" xr:uid="{81032169-5607-46F9-9BE6-79F00E2873CD}"/>
    <cellStyle name="_KPI-5_SOFI_TEPs_AOK_130902_S14206_Akt_sverki_Договора_Express_4m2003_new_DCF" xfId="899" xr:uid="{1296F220-2BEE-4AA8-B196-717F0FD20D4D}"/>
    <cellStyle name="_KPI-5_SOFI_TEPs_AOK_130902_S14206_Akt_sverki_Договора_Express_4m2003_new_DCF 3 с увел  объемами 14 12 07 " xfId="900" xr:uid="{4ED0BD2D-762F-4E5E-A3B1-49B7DCA0CD8E}"/>
    <cellStyle name="_KPI-5_SOFI_TEPs_AOK_130902_S14206_Akt_sverki_Договора_Express_4m2003_new_DCF_Pavlodar_9" xfId="901" xr:uid="{2B8643D5-01D3-4840-BEDC-861C9672FBFF}"/>
    <cellStyle name="_KPI-5_SOFI_TEPs_AOK_130902_S15202_Akt_sverki" xfId="902" xr:uid="{5465F6BE-3F82-473C-A6ED-C2B96B459A4D}"/>
    <cellStyle name="_KPI-5_SOFI_TEPs_AOK_130902_S15202_Akt_sverki_DCF" xfId="903" xr:uid="{4D30AFE1-6AC6-4A50-9B6E-D646A9758B9B}"/>
    <cellStyle name="_KPI-5_SOFI_TEPs_AOK_130902_S15202_Akt_sverki_DCF 3 с увел  объемами 14 12 07 " xfId="904" xr:uid="{B6804949-0000-46CB-8FD2-392BB0E56436}"/>
    <cellStyle name="_KPI-5_SOFI_TEPs_AOK_130902_S15202_Akt_sverki_DCF_Pavlodar_9" xfId="905" xr:uid="{1F80B8C0-7EA4-4430-BC13-F35A37DDEC56}"/>
    <cellStyle name="_KPI-5_SOFI_TEPs_AOK_130902_S15202_Akt_sverki_Договора_Express_4m2003_new" xfId="906" xr:uid="{296A67CB-B92F-41B4-955C-6568011985FD}"/>
    <cellStyle name="_KPI-5_SOFI_TEPs_AOK_130902_S15202_Akt_sverki_Договора_Express_4m2003_new_DCF" xfId="907" xr:uid="{BCD1B48C-5712-4103-8927-F2FE0C780179}"/>
    <cellStyle name="_KPI-5_SOFI_TEPs_AOK_130902_S15202_Akt_sverki_Договора_Express_4m2003_new_DCF 3 с увел  объемами 14 12 07 " xfId="908" xr:uid="{693E1A59-3BD9-47C1-B9E6-EC728CE7FB33}"/>
    <cellStyle name="_KPI-5_SOFI_TEPs_AOK_130902_S15202_Akt_sverki_Договора_Express_4m2003_new_DCF_Pavlodar_9" xfId="909" xr:uid="{9AC8A816-7EC9-4E08-9781-9A3E36D1EFD2}"/>
    <cellStyle name="_KPI-5_SOFI_TEPs_AOK_130902_Договора_Express_4m2003_new" xfId="910" xr:uid="{6EFEFB25-70ED-4B08-9D52-D0D4A2E4DFE6}"/>
    <cellStyle name="_KPI-5_SOFI_TEPs_AOK_130902_Договора_Express_4m2003_new_DCF" xfId="911" xr:uid="{CC039A92-D511-44ED-B901-27F8609B6138}"/>
    <cellStyle name="_KPI-5_SOFI_TEPs_AOK_130902_Договора_Express_4m2003_new_DCF 3 с увел  объемами 14 12 07 " xfId="912" xr:uid="{19DCAACC-4807-40A8-992C-EDB6E73AA6E6}"/>
    <cellStyle name="_KPI-5_SOFI_TEPs_AOK_130902_Договора_Express_4m2003_new_DCF_Pavlodar_9" xfId="913" xr:uid="{0523A0A2-52B1-4AE2-8C39-938C43B8E346}"/>
    <cellStyle name="_KPI-5_SOFI_TEPs_AOK_130902_Книга1" xfId="914" xr:uid="{DCED0C6E-F515-4204-B686-90E4D984C52A}"/>
    <cellStyle name="_KPI-5_SOFI_TEPs_AOK_130902_Книга1_DCF" xfId="915" xr:uid="{ED03D993-FFB0-404E-B9E0-5C788B05832E}"/>
    <cellStyle name="_KPI-5_SOFI_TEPs_AOK_130902_Книга1_DCF 3 с увел  объемами 14 12 07 " xfId="916" xr:uid="{3C080305-FA72-40B5-AD9A-C7E5BAC4D8D8}"/>
    <cellStyle name="_KPI-5_SOFI_TEPs_AOK_130902_Книга1_DCF_Pavlodar_9" xfId="917" xr:uid="{A37A5FB7-42DA-4087-A1C2-03C04B4C1582}"/>
    <cellStyle name="_KPI-5_Sofi145a" xfId="918" xr:uid="{B5903104-142C-4240-83A4-76D2F231729F}"/>
    <cellStyle name="_KPI-5_Sofi145a_DCF" xfId="919" xr:uid="{7C7ECDCC-ABFD-405E-909A-FB311F7E54FE}"/>
    <cellStyle name="_KPI-5_Sofi145a_DCF 3 с увел  объемами 14 12 07 " xfId="920" xr:uid="{FC604B18-7EAE-4F56-9A28-2E30FF479AFD}"/>
    <cellStyle name="_KPI-5_Sofi145a_DCF_Pavlodar_9" xfId="921" xr:uid="{EEAB0681-A1D4-456F-9821-E22B22131942}"/>
    <cellStyle name="_KPI-5_Sofi153" xfId="922" xr:uid="{B451A509-CF88-4F39-834B-35D85A6511B1}"/>
    <cellStyle name="_KPI-5_Sofi153_DCF" xfId="923" xr:uid="{DE1A987D-7D1D-4D2A-B766-7A8AE04AD41A}"/>
    <cellStyle name="_KPI-5_Sofi153_DCF 3 с увел  объемами 14 12 07 " xfId="924" xr:uid="{29A5F85E-35A7-4120-9414-E3F889A0B471}"/>
    <cellStyle name="_KPI-5_Sofi153_DCF_Pavlodar_9" xfId="925" xr:uid="{832FF273-0601-4596-874E-E3EEC21B595B}"/>
    <cellStyle name="_KPI-5_SXXXX_Express_c Links" xfId="926" xr:uid="{2C227BB4-8EC1-4E12-B1BC-F5775FBF102D}"/>
    <cellStyle name="_KPI-5_SXXXX_Express_c Links_DCF" xfId="927" xr:uid="{C95D8502-F6A9-4C14-8B23-16BF5C93FB9E}"/>
    <cellStyle name="_KPI-5_SXXXX_Express_c Links_DCF 3 с увел  объемами 14 12 07 " xfId="928" xr:uid="{E085059D-EBD0-4719-B42E-CC6488B9F891}"/>
    <cellStyle name="_KPI-5_SXXXX_Express_c Links_DCF_Pavlodar_9" xfId="929" xr:uid="{D63C069B-01D6-44E7-8D66-33CCE52F3627}"/>
    <cellStyle name="_KPI-5_test_11" xfId="930" xr:uid="{0DD9E31A-8A08-465A-ADDD-CF31CCDE3E49}"/>
    <cellStyle name="_KPI-5_test_11_DCF" xfId="931" xr:uid="{F842EB8C-818A-42BC-B7F3-5B443F786723}"/>
    <cellStyle name="_KPI-5_test_11_DCF 3 с увел  объемами 14 12 07 " xfId="932" xr:uid="{1E401094-A0E1-49DC-9950-070C89E02295}"/>
    <cellStyle name="_KPI-5_test_11_DCF_Pavlodar_9" xfId="933" xr:uid="{E302B6B7-0CCA-49D3-85E5-EFD1EA2DF4AE}"/>
    <cellStyle name="_KPI-5_для вставки в пакет за 2001" xfId="934" xr:uid="{AECAD941-D206-410C-8B33-935E52266F56}"/>
    <cellStyle name="_KPI-5_для вставки в пакет за 2001_DCF" xfId="935" xr:uid="{B9C5E3AB-E0EE-4C74-9CB1-6AE192B37ED8}"/>
    <cellStyle name="_KPI-5_для вставки в пакет за 2001_DCF 3 с увел  объемами 14 12 07 " xfId="936" xr:uid="{E228CE22-79FE-49FD-995F-CE8B845C5786}"/>
    <cellStyle name="_KPI-5_для вставки в пакет за 2001_DCF_Pavlodar_9" xfId="937" xr:uid="{1339EE22-D899-4A03-A141-9E272654E4F0}"/>
    <cellStyle name="_KPI-5_дляГалиныВ" xfId="938" xr:uid="{DD44F945-020D-4900-8324-F3292F9DE1C6}"/>
    <cellStyle name="_KPI-5_дляГалиныВ_DCF" xfId="939" xr:uid="{386B24E2-4486-4B2F-B893-5A7F2E6C72E3}"/>
    <cellStyle name="_KPI-5_дляГалиныВ_DCF 3 с увел  объемами 14 12 07 " xfId="940" xr:uid="{935961E8-7F03-400D-893A-6ADB11FC0CC2}"/>
    <cellStyle name="_KPI-5_дляГалиныВ_DCF_Pavlodar_9" xfId="941" xr:uid="{4A595891-CDC0-46B6-8B31-4636027E576A}"/>
    <cellStyle name="_KPI-5_Лист1" xfId="942" xr:uid="{54807E93-B42C-4A9C-B805-8D9B10039D95}"/>
    <cellStyle name="_KPI-5_Лист1_DCF" xfId="943" xr:uid="{FCD51069-97F6-4FF4-92A7-880AF4D3757F}"/>
    <cellStyle name="_KPI-5_Лист1_DCF 3 с увел  объемами 14 12 07 " xfId="944" xr:uid="{40AEB51B-B3BD-4B11-80E7-33A122EC7725}"/>
    <cellStyle name="_KPI-5_Лист1_DCF_Pavlodar_9" xfId="945" xr:uid="{6E5C7E6F-7C0F-455D-A1F4-E2D363822555}"/>
    <cellStyle name="_KPI-5_Подразделения" xfId="946" xr:uid="{515FB998-A789-4990-82FC-1A860460E046}"/>
    <cellStyle name="_KPI-5_Подразделения_DCF" xfId="947" xr:uid="{FC2A49B9-A288-47F8-9A52-F0111DC7063B}"/>
    <cellStyle name="_KPI-5_Подразделения_DCF 3 с увел  объемами 14 12 07 " xfId="948" xr:uid="{E7A79D85-DF33-4BD1-A353-916F3DF3805F}"/>
    <cellStyle name="_KPI-5_Подразделения_DCF_Pavlodar_9" xfId="949" xr:uid="{7FAEBF5D-C7E7-4CB4-80CC-84DE9A3FBC0D}"/>
    <cellStyle name="_KPI-5_Список тиражирования" xfId="950" xr:uid="{4AFADF00-E25F-4268-8E4D-FE81E3EBA1AA}"/>
    <cellStyle name="_KPI-5_Список тиражирования_DCF" xfId="951" xr:uid="{4D130C7A-6F40-437C-A1DF-E90243A95554}"/>
    <cellStyle name="_KPI-5_Список тиражирования_DCF 3 с увел  объемами 14 12 07 " xfId="952" xr:uid="{62B23DA8-8255-48F8-A495-46D00CD5E9D7}"/>
    <cellStyle name="_KPI-5_Список тиражирования_DCF_Pavlodar_9" xfId="953" xr:uid="{FE84E477-6851-4C6C-8EF2-20A3B1426124}"/>
    <cellStyle name="_KPI-5_Форма 12 last" xfId="954" xr:uid="{8F990A7F-07FF-40AB-BD4F-96F2365A6C70}"/>
    <cellStyle name="_KPI-5_Форма 12 last_DCF" xfId="955" xr:uid="{E4121294-C897-4A3E-9812-502168A2F9E5}"/>
    <cellStyle name="_KPI-5_Форма 12 last_DCF 3 с увел  объемами 14 12 07 " xfId="956" xr:uid="{806DFB69-C5E9-4950-99A6-7FE38A84BEA4}"/>
    <cellStyle name="_KPI-5_Форма 12 last_DCF_Pavlodar_9" xfId="957" xr:uid="{F2D7141C-B739-43A4-B8D7-D5E3B94A62DF}"/>
    <cellStyle name="_Model_Amtel_2005_Draft7_final" xfId="958" xr:uid="{430BE87B-997A-4C77-900E-D4DAF5F5723D}"/>
    <cellStyle name="_Model_Amtel_2005_Draft7_final_DCF" xfId="959" xr:uid="{52B01BCA-65C6-4741-8683-18D2F931FF2F}"/>
    <cellStyle name="_Model_Amtel_2005_Draft7_final_DCF 3 с увел  объемами 14 12 07 " xfId="960" xr:uid="{BDBD1046-06EC-4558-A8C3-F8B900CB5F9B}"/>
    <cellStyle name="_Model_Amtel_2005_Draft7_final_DCF_Pavlodar_9" xfId="961" xr:uid="{87B5017B-065E-4C40-85D1-B5571CCA4934}"/>
    <cellStyle name="_Model_Westa_July_12_2002" xfId="962" xr:uid="{AAC9DAA7-8EDB-44E2-82E0-218A9C0CC010}"/>
    <cellStyle name="_Model_Westa_July_12_2002_DCF" xfId="963" xr:uid="{8D29114C-7F24-462F-B825-4F2566024565}"/>
    <cellStyle name="_Model_Westa_July_12_2002_DCF 3 с увел  объемами 14 12 07 " xfId="964" xr:uid="{D6A347F1-8A15-489D-B880-A60128752437}"/>
    <cellStyle name="_Model_Westa_July_12_2002_DCF_Pavlodar_9" xfId="965" xr:uid="{4D83D778-1A78-48B1-96D7-14990013F286}"/>
    <cellStyle name="_Model_Westa_July_12_2002_Komet_DCF_25" xfId="966" xr:uid="{D0E31918-FF81-42F5-800C-63F45A758655}"/>
    <cellStyle name="_Model_Westa_July_12_2002_Komet_DCF_25 2" xfId="2262" xr:uid="{5DC10954-75BC-4F55-9178-1A33EF95CF68}"/>
    <cellStyle name="_Model_Westa_July_12_2002_Komet_DCF_25_DCF" xfId="967" xr:uid="{A508911F-35E8-4A1F-99CA-BBAB6AAC8FC9}"/>
    <cellStyle name="_Model_Westa_July_12_2002_Komet_DCF_25_DCF 2" xfId="2263" xr:uid="{4488C307-9905-469A-9820-1E22495A8CDF}"/>
    <cellStyle name="_Model_Westa_July_12_2002_Komet_DCF_25_DCF 3 с увел  объемами 14 12 07 " xfId="968" xr:uid="{B902932E-E5EE-40FC-8FC2-888A4F751281}"/>
    <cellStyle name="_Model_Westa_July_12_2002_Komet_DCF_25_DCF 3 с увел  объемами 14 12 07  2" xfId="2264" xr:uid="{93CA50D0-4A49-4E69-9E96-010639B9B17A}"/>
    <cellStyle name="_Model_Westa_July_12_2002_Komet_DCF_25_DCF_Pavlodar_9" xfId="969" xr:uid="{818927D8-BE26-45C5-9A88-A1AE04B29E74}"/>
    <cellStyle name="_Model_Westa_July_12_2002_Komet_DCF_25_DCF_Pavlodar_9 2" xfId="2265" xr:uid="{DB7D7327-CDF1-4E1E-A7B8-E182BE80CA68}"/>
    <cellStyle name="_Model_Westa_July_12_2002_Komet_DCF_26" xfId="970" xr:uid="{40B504F8-E47D-4CE4-9B51-849DA5768146}"/>
    <cellStyle name="_Model_Westa_July_12_2002_Komet_DCF_26 2" xfId="2266" xr:uid="{B7A742DF-B644-40AB-8A78-00DDA5600865}"/>
    <cellStyle name="_Model_Westa_July_12_2002_Komet_DCF_26_DCF" xfId="971" xr:uid="{8BEC021F-52A7-4166-ABC9-C8C1F14A7EB0}"/>
    <cellStyle name="_Model_Westa_July_12_2002_Komet_DCF_26_DCF 2" xfId="2267" xr:uid="{6BF11002-3578-49A7-8825-23F11D503E97}"/>
    <cellStyle name="_Model_Westa_July_12_2002_Komet_DCF_26_DCF 3 с увел  объемами 14 12 07 " xfId="972" xr:uid="{C6263128-0DEB-45BD-9EED-A4C717FDA87B}"/>
    <cellStyle name="_Model_Westa_July_12_2002_Komet_DCF_26_DCF 3 с увел  объемами 14 12 07  2" xfId="2268" xr:uid="{754CE221-572F-4F0A-8E53-B77F74B2EBF8}"/>
    <cellStyle name="_Model_Westa_July_12_2002_Komet_DCF_26_DCF_Pavlodar_9" xfId="973" xr:uid="{301920AE-A2DC-480D-93F6-749E8FE39C59}"/>
    <cellStyle name="_Model_Westa_July_12_2002_Komet_DCF_26_DCF_Pavlodar_9 2" xfId="2269" xr:uid="{9012D73E-27EB-46E1-A1F4-FCF480328FA8}"/>
    <cellStyle name="_Multiple" xfId="974" xr:uid="{6AAD93DD-9D87-4F84-977E-00905BFD3831}"/>
    <cellStyle name="_Multiple_Copy of Uralkali Summary Business Plan 14 Apr 04 (sent)1250404 input for Union DCF" xfId="975" xr:uid="{0BE9F994-A0C9-4109-AEA7-2D212F443F24}"/>
    <cellStyle name="_Multiple_Copy of Uralkali Summary Business Plan 14 Apr 04 (sent)1250404 input for Union DCF_DCF" xfId="976" xr:uid="{F133058A-ACDE-4CA9-8F2A-FAA2F3CFB93E}"/>
    <cellStyle name="_Multiple_Copy of Uralkali Summary Business Plan 14 Apr 04 (sent)1250404 input for Union DCF_DCF 3 предприятия" xfId="977" xr:uid="{B4D60344-EBCF-4B21-ACB5-C0C70A592049}"/>
    <cellStyle name="_Multiple_Copy of Uralkali Summary Business Plan 14 Apr 04 (sent)1250404 input for Union DCF_DCF 3 с увел  объемами 14 12 07 " xfId="978" xr:uid="{00B004B8-5EF2-402E-9C29-C022F76034E4}"/>
    <cellStyle name="_Multiple_Copy of Uralkali Summary Business Plan 14 Apr 04 (sent)1250404 input for Union DCF_DCF_Pavlodar_9" xfId="979" xr:uid="{AACC6CA2-0B27-4633-B6F9-5EA97DD04B3A}"/>
    <cellStyle name="_Multiple_Copy of Uralkali Summary Business Plan 14 Apr 04 (sent)1250404 input for Union DCF_информация по затратам и тарифам на  произ теплоэ" xfId="980" xr:uid="{81EB6ADA-B55D-44AC-A400-7884E3E0C99B}"/>
    <cellStyle name="_Multiple_DCF" xfId="981" xr:uid="{833CBEF7-3C86-49F8-8339-57D63D2A035C}"/>
    <cellStyle name="_Multiple_DCF 3 предприятия" xfId="982" xr:uid="{E97D3CEE-D104-482D-AFF5-F71DB9A0C779}"/>
    <cellStyle name="_Multiple_DCF 3 с увел  объемами 14 12 07 " xfId="983" xr:uid="{26577684-0AB7-4F7D-BB98-7526CE70E9CE}"/>
    <cellStyle name="_Multiple_DCF_Pavlodar_9" xfId="984" xr:uid="{4F48AF1C-268F-4390-87C1-82A9F8FAECB1}"/>
    <cellStyle name="_Multiple_информация по затратам и тарифам на  произ теплоэ" xfId="985" xr:uid="{7DA4CD67-9770-4844-B03E-02DE4BB6BBBA}"/>
    <cellStyle name="_MultipleSpace" xfId="986" xr:uid="{3025C8D0-CCEA-4EAA-89DD-E3890D590D95}"/>
    <cellStyle name="_MultipleSpace_Copy of Uralkali Summary Business Plan 14 Apr 04 (sent)1250404 input for Union DCF" xfId="987" xr:uid="{9099D673-4428-4D80-8A83-11147EFED67C}"/>
    <cellStyle name="_MultipleSpace_Copy of Uralkali Summary Business Plan 14 Apr 04 (sent)1250404 input for Union DCF_DCF" xfId="988" xr:uid="{4ED79CD8-D8F3-4E87-90FC-5B641DD53C8B}"/>
    <cellStyle name="_MultipleSpace_Copy of Uralkali Summary Business Plan 14 Apr 04 (sent)1250404 input for Union DCF_DCF 3 предприятия" xfId="989" xr:uid="{20E672F8-D891-488B-B854-57EE4652C33D}"/>
    <cellStyle name="_MultipleSpace_Copy of Uralkali Summary Business Plan 14 Apr 04 (sent)1250404 input for Union DCF_DCF 3 с увел  объемами 14 12 07 " xfId="990" xr:uid="{0ECEAFE9-717D-4596-B15F-4B087451CA20}"/>
    <cellStyle name="_MultipleSpace_Copy of Uralkali Summary Business Plan 14 Apr 04 (sent)1250404 input for Union DCF_DCF_Pavlodar_9" xfId="991" xr:uid="{EF99912E-0448-4AF7-8EDE-233DE8D822C1}"/>
    <cellStyle name="_MultipleSpace_Copy of Uralkali Summary Business Plan 14 Apr 04 (sent)1250404 input for Union DCF_информация по затратам и тарифам на  произ теплоэ" xfId="992" xr:uid="{56AC1154-94A6-42C9-857A-5FBFBF509016}"/>
    <cellStyle name="_MultipleSpace_DCF" xfId="993" xr:uid="{15DE7EB6-612F-41F2-90A1-7AAB9AC0C533}"/>
    <cellStyle name="_MultipleSpace_DCF 3 предприятия" xfId="994" xr:uid="{7D89087C-26CC-4E3B-B614-38D2BDB5FE04}"/>
    <cellStyle name="_MultipleSpace_DCF 3 с увел  объемами 14 12 07 " xfId="995" xr:uid="{6464EB6E-76E8-4678-B202-1F26DB3C7B40}"/>
    <cellStyle name="_MultipleSpace_DCF_Pavlodar_9" xfId="996" xr:uid="{AC964E06-F503-47DA-AB7B-EBBF94E0BA9E}"/>
    <cellStyle name="_MultipleSpace_информация по затратам и тарифам на  произ теплоэ" xfId="997" xr:uid="{840213AF-07D8-4B8E-A969-F9B11F351E3E}"/>
    <cellStyle name="_New_Sofi" xfId="998" xr:uid="{7D9A062F-4B19-47A7-8A5D-86FB9EB10933}"/>
    <cellStyle name="_New_Sofi_Capex-new" xfId="999" xr:uid="{75A0C716-355E-46F6-ABD6-38FE69E2ED1B}"/>
    <cellStyle name="_New_Sofi_Capex-new_DCF" xfId="1000" xr:uid="{EDD12BC1-56D0-42C4-8616-A99168DE6392}"/>
    <cellStyle name="_New_Sofi_Capex-new_DCF 3 с увел  объемами 14 12 07 " xfId="1001" xr:uid="{5B9C519A-8A1B-431C-9CE9-DF05BC14294E}"/>
    <cellStyle name="_New_Sofi_Capex-new_DCF_Pavlodar_9" xfId="1002" xr:uid="{394FF720-B2F7-4DC4-BD77-DD19E199E596}"/>
    <cellStyle name="_New_Sofi_DCF" xfId="1003" xr:uid="{BDF5A38E-F913-4389-8FED-610E9D716E4D}"/>
    <cellStyle name="_New_Sofi_DCF 3 с увел  объемами 14 12 07 " xfId="1004" xr:uid="{B3602E98-9213-41FE-B188-F92BCE019823}"/>
    <cellStyle name="_New_Sofi_DCF_Pavlodar_9" xfId="1005" xr:uid="{F91E1F1B-49E1-4D10-BB6C-9AF0A6AF554D}"/>
    <cellStyle name="_New_Sofi_FFF" xfId="1006" xr:uid="{DF22454A-C43D-4EC1-98D9-816DDC001FA0}"/>
    <cellStyle name="_New_Sofi_FFF_DCF" xfId="1007" xr:uid="{76302A73-85E4-4CE1-BBAF-F2B4BEE51E93}"/>
    <cellStyle name="_New_Sofi_FFF_DCF 3 с увел  объемами 14 12 07 " xfId="1008" xr:uid="{67697E0A-A550-4759-B96A-F4C85825ACFE}"/>
    <cellStyle name="_New_Sofi_FFF_DCF_Pavlodar_9" xfId="1009" xr:uid="{7AAAD7A4-93A2-4DCB-9870-98313AC20211}"/>
    <cellStyle name="_New_Sofi_Financial Plan - final_2" xfId="1010" xr:uid="{8FD965CC-00E3-42E6-B61D-77FAED3E8ED8}"/>
    <cellStyle name="_New_Sofi_Financial Plan - final_2_DCF" xfId="1011" xr:uid="{89F73824-153A-4A8A-AC9A-3009618A057C}"/>
    <cellStyle name="_New_Sofi_Financial Plan - final_2_DCF 3 с увел  объемами 14 12 07 " xfId="1012" xr:uid="{0418CCD1-F0DF-4A7F-96F1-72DDDC4200D8}"/>
    <cellStyle name="_New_Sofi_Financial Plan - final_2_DCF_Pavlodar_9" xfId="1013" xr:uid="{CE716964-0F28-4B94-8CB8-4CCAD5DFDD21}"/>
    <cellStyle name="_New_Sofi_Form 01(MB)" xfId="1014" xr:uid="{9C4AD8A2-E9E1-4FAB-A64F-320F0079FDC8}"/>
    <cellStyle name="_New_Sofi_Form 01(MB)_DCF" xfId="1015" xr:uid="{8E1DD432-010F-4030-9485-88AFDB789B73}"/>
    <cellStyle name="_New_Sofi_Form 01(MB)_DCF 3 с увел  объемами 14 12 07 " xfId="1016" xr:uid="{D1D4B33F-4D19-4AC3-AB7F-2664951A3C84}"/>
    <cellStyle name="_New_Sofi_Form 01(MB)_DCF_Pavlodar_9" xfId="1017" xr:uid="{A90C2A55-6C11-407C-AEC0-067C336DE3F9}"/>
    <cellStyle name="_New_Sofi_Links_NK" xfId="1018" xr:uid="{F40FE111-C75C-4E6D-9375-3A0876542B81}"/>
    <cellStyle name="_New_Sofi_Links_NK_DCF" xfId="1019" xr:uid="{2B293AFE-FEE1-4990-BAFE-DE514B58EEC4}"/>
    <cellStyle name="_New_Sofi_Links_NK_DCF 3 с увел  объемами 14 12 07 " xfId="1020" xr:uid="{D3079469-7CB1-4D5C-929F-6420C6B49572}"/>
    <cellStyle name="_New_Sofi_Links_NK_DCF_Pavlodar_9" xfId="1021" xr:uid="{42EFCBD3-B6A4-4EA0-8966-4D54A871A87C}"/>
    <cellStyle name="_New_Sofi_N20_5" xfId="1022" xr:uid="{C32F59B7-56A9-4B86-8FC8-B803BADE5206}"/>
    <cellStyle name="_New_Sofi_N20_5_DCF" xfId="1023" xr:uid="{AFD6B132-28E8-4F8D-8C4F-49631FC8582F}"/>
    <cellStyle name="_New_Sofi_N20_5_DCF 3 с увел  объемами 14 12 07 " xfId="1024" xr:uid="{9304D4A4-8350-44E7-9E4A-A76DE837D433}"/>
    <cellStyle name="_New_Sofi_N20_5_DCF_Pavlodar_9" xfId="1025" xr:uid="{BB71BC98-7E1A-435A-B434-6D73E9B463E1}"/>
    <cellStyle name="_New_Sofi_N20_6" xfId="1026" xr:uid="{D0B0CE42-90DA-4EC9-A04C-6DDAA8BD6296}"/>
    <cellStyle name="_New_Sofi_N20_6_DCF" xfId="1027" xr:uid="{E4BF037B-8FA2-415E-806B-89771093E4C6}"/>
    <cellStyle name="_New_Sofi_N20_6_DCF 3 с увел  объемами 14 12 07 " xfId="1028" xr:uid="{A2197F2B-9F12-48DA-AD5B-A7929FAD1DA9}"/>
    <cellStyle name="_New_Sofi_N20_6_DCF_Pavlodar_9" xfId="1029" xr:uid="{3DCC63A7-3F62-47FB-AB1A-C45357322C81}"/>
    <cellStyle name="_New_Sofi_New Form10_2" xfId="1030" xr:uid="{F4867895-AD2E-425D-83E7-F8E82A6F784E}"/>
    <cellStyle name="_New_Sofi_New Form10_2_DCF" xfId="1031" xr:uid="{8E33883F-8F67-405A-B3F7-3AED1CC26CA0}"/>
    <cellStyle name="_New_Sofi_New Form10_2_DCF 3 с увел  объемами 14 12 07 " xfId="1032" xr:uid="{107BCB18-54CA-4433-B6BA-FDF1C01225AC}"/>
    <cellStyle name="_New_Sofi_New Form10_2_DCF_Pavlodar_9" xfId="1033" xr:uid="{A8430A57-2C95-4612-86D1-AED8EB7C195A}"/>
    <cellStyle name="_New_Sofi_Nsi" xfId="1034" xr:uid="{09B4C0D1-5717-4CDB-BE8D-021F87D4178D}"/>
    <cellStyle name="_New_Sofi_Nsi - last version" xfId="1035" xr:uid="{A7597E49-E0AB-4601-9BFC-DA7BF04CE595}"/>
    <cellStyle name="_New_Sofi_Nsi - last version for programming" xfId="1036" xr:uid="{11689B5F-F584-4325-B240-B407A766F80C}"/>
    <cellStyle name="_New_Sofi_Nsi - last version for programming_DCF" xfId="1037" xr:uid="{F1C41162-4E0B-425D-A9E3-46ABDBA674F3}"/>
    <cellStyle name="_New_Sofi_Nsi - last version for programming_DCF 3 с увел  объемами 14 12 07 " xfId="1038" xr:uid="{EFC193BB-3BE4-4E91-A3E7-4E476D5DE764}"/>
    <cellStyle name="_New_Sofi_Nsi - last version for programming_DCF_Pavlodar_9" xfId="1039" xr:uid="{7B2E3C36-732F-4C06-B46E-4B695E951564}"/>
    <cellStyle name="_New_Sofi_Nsi - last version_DCF" xfId="1040" xr:uid="{A454AD75-C616-4C7C-A1A3-1708986D1E3D}"/>
    <cellStyle name="_New_Sofi_Nsi - last version_DCF 3 с увел  объемами 14 12 07 " xfId="1041" xr:uid="{76CE07D7-1F33-428D-8022-3448346E0204}"/>
    <cellStyle name="_New_Sofi_Nsi - last version_DCF_Pavlodar_9" xfId="1042" xr:uid="{FEB11572-5C36-43A8-97B1-54A2F9F229C1}"/>
    <cellStyle name="_New_Sofi_Nsi - next_last version" xfId="1043" xr:uid="{6A230398-447C-4943-887E-847E948448CF}"/>
    <cellStyle name="_New_Sofi_Nsi - next_last version_DCF" xfId="1044" xr:uid="{95D8E61B-A40D-4239-9269-1A26449F0229}"/>
    <cellStyle name="_New_Sofi_Nsi - next_last version_DCF 3 с увел  объемами 14 12 07 " xfId="1045" xr:uid="{5D9FDA51-C29C-49B0-8D78-19096C6113ED}"/>
    <cellStyle name="_New_Sofi_Nsi - next_last version_DCF_Pavlodar_9" xfId="1046" xr:uid="{E6BB17CA-C8F0-421D-844A-6CDB7593DBA5}"/>
    <cellStyle name="_New_Sofi_Nsi - plan - final" xfId="1047" xr:uid="{FAAF6B2A-1675-4744-AC72-A8BE9489A45D}"/>
    <cellStyle name="_New_Sofi_Nsi - plan - final_DCF" xfId="1048" xr:uid="{A62904CB-7190-4908-B98E-7AB0633F4080}"/>
    <cellStyle name="_New_Sofi_Nsi - plan - final_DCF 3 с увел  объемами 14 12 07 " xfId="1049" xr:uid="{36E4D3A9-A532-4FE6-9994-A3504FD99F5B}"/>
    <cellStyle name="_New_Sofi_Nsi - plan - final_DCF_Pavlodar_9" xfId="1050" xr:uid="{1B0770E4-3671-413F-ADF6-65EED66C5784}"/>
    <cellStyle name="_New_Sofi_Nsi -super_ last version" xfId="1051" xr:uid="{28C53C69-673C-4FB2-B3E2-53274D4F66DF}"/>
    <cellStyle name="_New_Sofi_Nsi -super_ last version_DCF" xfId="1052" xr:uid="{774670E9-C149-41D3-847C-F71C76DE4F4D}"/>
    <cellStyle name="_New_Sofi_Nsi -super_ last version_DCF 3 с увел  объемами 14 12 07 " xfId="1053" xr:uid="{C287F847-49D9-48D6-B7F3-65DD32B634F0}"/>
    <cellStyle name="_New_Sofi_Nsi -super_ last version_DCF_Pavlodar_9" xfId="1054" xr:uid="{1D68E370-9E25-49CF-8FC6-9B19154B1785}"/>
    <cellStyle name="_New_Sofi_Nsi(2)" xfId="1055" xr:uid="{21E700CE-69F9-4B3E-8583-1C991A261E1C}"/>
    <cellStyle name="_New_Sofi_Nsi(2)_DCF" xfId="1056" xr:uid="{057B5A8A-8B66-41A4-9345-99F9993EBA60}"/>
    <cellStyle name="_New_Sofi_Nsi(2)_DCF 3 с увел  объемами 14 12 07 " xfId="1057" xr:uid="{30598F8B-23BE-4407-91CD-794ABE8B0700}"/>
    <cellStyle name="_New_Sofi_Nsi(2)_DCF_Pavlodar_9" xfId="1058" xr:uid="{9A55AB19-9359-4CEF-89DF-B951B69A585E}"/>
    <cellStyle name="_New_Sofi_Nsi_1" xfId="1059" xr:uid="{7ECB7A74-F656-4378-ACD6-B7D9764EE3E5}"/>
    <cellStyle name="_New_Sofi_Nsi_1_DCF" xfId="1060" xr:uid="{8BD7EA00-49C9-42B1-A050-B68C14907C9E}"/>
    <cellStyle name="_New_Sofi_Nsi_1_DCF 3 с увел  объемами 14 12 07 " xfId="1061" xr:uid="{B2ABCECE-8248-40EA-8C64-E6DF83A9DBB2}"/>
    <cellStyle name="_New_Sofi_Nsi_1_DCF_Pavlodar_9" xfId="1062" xr:uid="{143F2BC4-5CDF-4D8B-8457-3E1BEBD71BA5}"/>
    <cellStyle name="_New_Sofi_Nsi_139" xfId="1063" xr:uid="{E7ACFEB1-CAA0-4708-A0F9-F5166366C49F}"/>
    <cellStyle name="_New_Sofi_Nsi_139_DCF" xfId="1064" xr:uid="{68D3BB24-293C-4CE3-A8CF-820D2DBE51A4}"/>
    <cellStyle name="_New_Sofi_Nsi_139_DCF 3 с увел  объемами 14 12 07 " xfId="1065" xr:uid="{BE87891D-8D10-4881-A761-D66EA82F4BC1}"/>
    <cellStyle name="_New_Sofi_Nsi_139_DCF_Pavlodar_9" xfId="1066" xr:uid="{FBC3CE4D-2692-4621-8B0C-B181EA30FA72}"/>
    <cellStyle name="_New_Sofi_Nsi_140" xfId="1067" xr:uid="{E983CD2F-AE68-44DB-B731-2F70F2523119}"/>
    <cellStyle name="_New_Sofi_Nsi_140(Зах)" xfId="1068" xr:uid="{B32E07BC-33A1-4019-9A03-753C7D7770DC}"/>
    <cellStyle name="_New_Sofi_Nsi_140(Зах)_DCF" xfId="1069" xr:uid="{48B8DBB0-AF8A-4E5F-B6AF-9C86C5E684AE}"/>
    <cellStyle name="_New_Sofi_Nsi_140(Зах)_DCF 3 с увел  объемами 14 12 07 " xfId="1070" xr:uid="{5EAF3F9B-EA89-4B50-9F55-5AAE631BF870}"/>
    <cellStyle name="_New_Sofi_Nsi_140(Зах)_DCF_Pavlodar_9" xfId="1071" xr:uid="{7C6154DC-E590-41C1-AA62-729F816F814D}"/>
    <cellStyle name="_New_Sofi_Nsi_140_DCF" xfId="1072" xr:uid="{B8DA2341-D8F8-4430-8B7B-10C6F2AF44C0}"/>
    <cellStyle name="_New_Sofi_Nsi_140_DCF 3 с увел  объемами 14 12 07 " xfId="1073" xr:uid="{6D9A0B37-ECC7-438C-88FC-66EEF74132D1}"/>
    <cellStyle name="_New_Sofi_Nsi_140_DCF_Pavlodar_9" xfId="1074" xr:uid="{12D4EA91-027E-4CCB-95A8-AF6C8B73983C}"/>
    <cellStyle name="_New_Sofi_Nsi_140_mod" xfId="1075" xr:uid="{CE69C000-E1AB-440C-8566-8D37AB24273A}"/>
    <cellStyle name="_New_Sofi_Nsi_140_mod_DCF" xfId="1076" xr:uid="{F832FEB8-55D0-401E-8FD3-7674336F299E}"/>
    <cellStyle name="_New_Sofi_Nsi_140_mod_DCF 3 с увел  объемами 14 12 07 " xfId="1077" xr:uid="{7B332066-D11B-46B1-BE25-050A5BCDCDED}"/>
    <cellStyle name="_New_Sofi_Nsi_140_mod_DCF_Pavlodar_9" xfId="1078" xr:uid="{10C13AC2-845C-4DF6-887E-6EDE9E658C3B}"/>
    <cellStyle name="_New_Sofi_Nsi_158" xfId="1079" xr:uid="{CD841762-A599-48C6-8B91-AAE760FB1D7F}"/>
    <cellStyle name="_New_Sofi_Nsi_158_DCF" xfId="1080" xr:uid="{6E2C5608-44FE-4768-A700-E02849891553}"/>
    <cellStyle name="_New_Sofi_Nsi_158_DCF 3 с увел  объемами 14 12 07 " xfId="1081" xr:uid="{98D17BF9-BBC3-4687-BAE0-F3C658781E70}"/>
    <cellStyle name="_New_Sofi_Nsi_158_DCF_Pavlodar_9" xfId="1082" xr:uid="{266CCD24-262A-48B9-8C9F-36EF483A1A6C}"/>
    <cellStyle name="_New_Sofi_Nsi_DCF" xfId="1083" xr:uid="{AD2FC2B1-F568-42B9-B6F5-378D761843C1}"/>
    <cellStyle name="_New_Sofi_Nsi_DCF 3 с увел  объемами 14 12 07 " xfId="1084" xr:uid="{E3ACEBFB-B982-4323-A141-18D03D67683F}"/>
    <cellStyle name="_New_Sofi_Nsi_DCF_Pavlodar_9" xfId="1085" xr:uid="{B88345A7-FEF7-4D63-9867-27D220FA8912}"/>
    <cellStyle name="_New_Sofi_Nsi_Express" xfId="1086" xr:uid="{4E8DFB0A-C4D8-457F-88A9-5314AF5B2BFF}"/>
    <cellStyle name="_New_Sofi_Nsi_Express_DCF" xfId="1087" xr:uid="{C911E4FC-13D9-473C-AD2D-8ADCC792E6B7}"/>
    <cellStyle name="_New_Sofi_Nsi_Express_DCF 3 с увел  объемами 14 12 07 " xfId="1088" xr:uid="{1945C319-EB35-4539-8843-4EC7A86807DD}"/>
    <cellStyle name="_New_Sofi_Nsi_Express_DCF_Pavlodar_9" xfId="1089" xr:uid="{35339E4E-F31D-4F17-BE66-4681E384471D}"/>
    <cellStyle name="_New_Sofi_Nsi_Jan1" xfId="1090" xr:uid="{E326224B-2244-4675-B140-1A28877885A9}"/>
    <cellStyle name="_New_Sofi_Nsi_Jan1_DCF" xfId="1091" xr:uid="{53A71AA4-A622-4561-A628-CB9EA8971421}"/>
    <cellStyle name="_New_Sofi_Nsi_Jan1_DCF 3 с увел  объемами 14 12 07 " xfId="1092" xr:uid="{5BBB5744-81CF-4FE6-81E2-C57E8D7AD8C1}"/>
    <cellStyle name="_New_Sofi_Nsi_Jan1_DCF_Pavlodar_9" xfId="1093" xr:uid="{3AFFDB41-AD4E-43E0-89D1-C3775465BEC2}"/>
    <cellStyle name="_New_Sofi_Nsi_test" xfId="1094" xr:uid="{AA2196A6-1E38-41A3-A03A-DAF2D13A3F21}"/>
    <cellStyle name="_New_Sofi_Nsi_test_DCF" xfId="1095" xr:uid="{1D610BD4-7789-41B0-A2CC-CA22734622CB}"/>
    <cellStyle name="_New_Sofi_Nsi_test_DCF 3 с увел  объемами 14 12 07 " xfId="1096" xr:uid="{F265BEB6-D534-40E8-8C2E-E9D2279538DA}"/>
    <cellStyle name="_New_Sofi_Nsi_test_DCF_Pavlodar_9" xfId="1097" xr:uid="{3882AFB6-3F87-4903-A832-F008F6C8B3DD}"/>
    <cellStyle name="_New_Sofi_Nsi2" xfId="1098" xr:uid="{F4992A68-5290-49F6-8AF4-C8275292AED3}"/>
    <cellStyle name="_New_Sofi_Nsi2_DCF" xfId="1099" xr:uid="{12328ABF-B0FA-4643-9BBF-EA2632F339D2}"/>
    <cellStyle name="_New_Sofi_Nsi2_DCF 3 с увел  объемами 14 12 07 " xfId="1100" xr:uid="{EBC67E46-AAE3-4BDB-A43D-3030F19C5A26}"/>
    <cellStyle name="_New_Sofi_Nsi2_DCF_Pavlodar_9" xfId="1101" xr:uid="{3726EDE1-1C2C-4D24-B3CF-4CC50F4F9AEE}"/>
    <cellStyle name="_New_Sofi_Nsi-Services" xfId="1102" xr:uid="{6ADA2E73-94A6-4674-B030-4C75DC1C2A02}"/>
    <cellStyle name="_New_Sofi_Nsi-Services_DCF" xfId="1103" xr:uid="{7DDC3492-855E-49AA-9322-C534928BCCE4}"/>
    <cellStyle name="_New_Sofi_Nsi-Services_DCF 3 с увел  объемами 14 12 07 " xfId="1104" xr:uid="{B8DA9D16-39FD-41D7-BB55-BC45CEF49B53}"/>
    <cellStyle name="_New_Sofi_Nsi-Services_DCF_Pavlodar_9" xfId="1105" xr:uid="{4D497CBF-5940-47E7-BC43-37A461A65656}"/>
    <cellStyle name="_New_Sofi_P&amp;L" xfId="1106" xr:uid="{081D8700-EB66-4F6D-AA0F-86B08776BD7C}"/>
    <cellStyle name="_New_Sofi_P&amp;L_DCF" xfId="1107" xr:uid="{E58F7C17-7015-4BB5-810D-74410C79C20B}"/>
    <cellStyle name="_New_Sofi_P&amp;L_DCF 3 с увел  объемами 14 12 07 " xfId="1108" xr:uid="{4409791B-CAC8-475A-BD22-C810AE6A50D6}"/>
    <cellStyle name="_New_Sofi_P&amp;L_DCF_Pavlodar_9" xfId="1109" xr:uid="{CE5664C2-3DEF-4914-9CC5-EF07F61D420F}"/>
    <cellStyle name="_New_Sofi_S0400" xfId="1110" xr:uid="{4C02E21C-4C95-4C43-B49A-DAD219706B38}"/>
    <cellStyle name="_New_Sofi_S0400_DCF" xfId="1111" xr:uid="{160F1F79-8A06-4BC4-9BAC-FDB7BE0480D9}"/>
    <cellStyle name="_New_Sofi_S0400_DCF 3 с увел  объемами 14 12 07 " xfId="1112" xr:uid="{DF10166B-22B5-4517-95E9-FD565ADB1003}"/>
    <cellStyle name="_New_Sofi_S0400_DCF_Pavlodar_9" xfId="1113" xr:uid="{61DD868C-8E6A-4AF1-B44D-FFF961D1F2AC}"/>
    <cellStyle name="_New_Sofi_S13001" xfId="1114" xr:uid="{730D2B2A-CD2C-47D7-98ED-7A693427BFB8}"/>
    <cellStyle name="_New_Sofi_S13001_DCF" xfId="1115" xr:uid="{D4E8DAD2-4F71-4BFD-8778-D617029B5507}"/>
    <cellStyle name="_New_Sofi_S13001_DCF 3 с увел  объемами 14 12 07 " xfId="1116" xr:uid="{4FEA3816-9CF4-4D34-885A-07B2A0FB1C11}"/>
    <cellStyle name="_New_Sofi_S13001_DCF_Pavlodar_9" xfId="1117" xr:uid="{873D6AA6-7491-444E-9F8D-1306BAB26812}"/>
    <cellStyle name="_New_Sofi_Sheet1" xfId="1118" xr:uid="{C347667F-7E4E-4048-9CE8-C17B66DEE484}"/>
    <cellStyle name="_New_Sofi_Sheet1_DCF" xfId="1119" xr:uid="{F3A99D12-546C-4094-93E2-CCB797FFE4CE}"/>
    <cellStyle name="_New_Sofi_Sheet1_DCF 3 с увел  объемами 14 12 07 " xfId="1120" xr:uid="{EF7EE374-FA9A-45EB-BD76-DF7FB9B1B1A9}"/>
    <cellStyle name="_New_Sofi_Sheet1_DCF_Pavlodar_9" xfId="1121" xr:uid="{39284080-294D-4D6C-A80B-5B58C55B54CC}"/>
    <cellStyle name="_New_Sofi_sofi - plan_AP270202ii" xfId="1122" xr:uid="{584F1F09-6FA5-4BA4-B52B-9B58BEE1294D}"/>
    <cellStyle name="_New_Sofi_sofi - plan_AP270202ii_DCF" xfId="1123" xr:uid="{16EFC57F-832D-4019-B2CF-468B7EF90DEF}"/>
    <cellStyle name="_New_Sofi_sofi - plan_AP270202ii_DCF 3 с увел  объемами 14 12 07 " xfId="1124" xr:uid="{5BABFB6A-83DF-4977-BA76-DF3037365306}"/>
    <cellStyle name="_New_Sofi_sofi - plan_AP270202ii_DCF_Pavlodar_9" xfId="1125" xr:uid="{2014391D-981E-47C5-8A5A-C1F821467F5A}"/>
    <cellStyle name="_New_Sofi_sofi - plan_AP270202iii" xfId="1126" xr:uid="{6F9D8E15-21EE-4573-9AC6-DD080D79AF2F}"/>
    <cellStyle name="_New_Sofi_sofi - plan_AP270202iii_DCF" xfId="1127" xr:uid="{A9A9D632-3CB8-40BD-8401-ACB1F6DCE0F8}"/>
    <cellStyle name="_New_Sofi_sofi - plan_AP270202iii_DCF 3 с увел  объемами 14 12 07 " xfId="1128" xr:uid="{FAACC7BE-08C5-4B22-9C97-FEE8B5F865F0}"/>
    <cellStyle name="_New_Sofi_sofi - plan_AP270202iii_DCF_Pavlodar_9" xfId="1129" xr:uid="{E5B69AD2-D0EF-420D-9BEF-D0DD6E8C9D27}"/>
    <cellStyle name="_New_Sofi_sofi - plan_AP270202iv" xfId="1130" xr:uid="{37546F25-859F-4394-8E30-F614772C3965}"/>
    <cellStyle name="_New_Sofi_sofi - plan_AP270202iv_DCF" xfId="1131" xr:uid="{DD6842D7-A01C-445C-A095-147956A95B4C}"/>
    <cellStyle name="_New_Sofi_sofi - plan_AP270202iv_DCF 3 с увел  объемами 14 12 07 " xfId="1132" xr:uid="{DE2CBA3F-99FC-4CC4-BB6C-8A528BF68CB1}"/>
    <cellStyle name="_New_Sofi_sofi - plan_AP270202iv_DCF_Pavlodar_9" xfId="1133" xr:uid="{E2FFF868-46A8-4776-9D23-322343EAAF8F}"/>
    <cellStyle name="_New_Sofi_Sofi vs Sobi" xfId="1134" xr:uid="{5EB808E6-9D46-43FA-A60A-0BEBCE98FB56}"/>
    <cellStyle name="_New_Sofi_Sofi vs Sobi_DCF" xfId="1135" xr:uid="{0AE84B16-602D-4C31-BC87-DC32973A6BD9}"/>
    <cellStyle name="_New_Sofi_Sofi vs Sobi_DCF 3 с увел  объемами 14 12 07 " xfId="1136" xr:uid="{7462412C-B5A2-436F-B62C-E2B140C923C5}"/>
    <cellStyle name="_New_Sofi_Sofi vs Sobi_DCF_Pavlodar_9" xfId="1137" xr:uid="{D0DC8636-CAEF-41C1-AD01-7D8A227F867C}"/>
    <cellStyle name="_New_Sofi_Sofi_PBD 27-11-01" xfId="1138" xr:uid="{FFD71F23-4D3B-4A50-81FF-D69F46A42B6A}"/>
    <cellStyle name="_New_Sofi_Sofi_PBD 27-11-01_DCF" xfId="1139" xr:uid="{6642AAE1-130F-485D-89A2-9B336CE8C478}"/>
    <cellStyle name="_New_Sofi_Sofi_PBD 27-11-01_DCF 3 с увел  объемами 14 12 07 " xfId="1140" xr:uid="{0EE860AC-1EEB-4B44-A1A8-04879227FCC6}"/>
    <cellStyle name="_New_Sofi_Sofi_PBD 27-11-01_DCF_Pavlodar_9" xfId="1141" xr:uid="{4232D1FD-4742-44A2-9651-27DE6276FCFC}"/>
    <cellStyle name="_New_Sofi_SOFI_TEPs_AOK_130902" xfId="1142" xr:uid="{FF732FCF-B9CB-46D8-87FF-8D901D3738B5}"/>
    <cellStyle name="_New_Sofi_SOFI_TEPs_AOK_130902_DCF" xfId="1143" xr:uid="{0CB9594A-6133-49D4-B6F2-B4D77F116FE6}"/>
    <cellStyle name="_New_Sofi_SOFI_TEPs_AOK_130902_DCF 3 с увел  объемами 14 12 07 " xfId="1144" xr:uid="{2D34CB16-6EF0-41EF-B682-A31CCDDC512B}"/>
    <cellStyle name="_New_Sofi_SOFI_TEPs_AOK_130902_DCF_Pavlodar_9" xfId="1145" xr:uid="{AB529C18-8D58-4A7B-B0C8-44A8EF1E042D}"/>
    <cellStyle name="_New_Sofi_Sofi145a" xfId="1146" xr:uid="{8AC5BFD8-D254-4C62-A001-B55401524353}"/>
    <cellStyle name="_New_Sofi_Sofi145a_DCF" xfId="1147" xr:uid="{29CB6B5B-EAB8-4184-9D00-A148E785130F}"/>
    <cellStyle name="_New_Sofi_Sofi145a_DCF 3 с увел  объемами 14 12 07 " xfId="1148" xr:uid="{C02F4118-F9D0-4E0B-A001-458F05F19E6A}"/>
    <cellStyle name="_New_Sofi_Sofi145a_DCF_Pavlodar_9" xfId="1149" xr:uid="{341CEBC9-91C3-453E-8D44-42E0C5CF19BF}"/>
    <cellStyle name="_New_Sofi_Sofi153" xfId="1150" xr:uid="{E774C99A-D629-4C87-A265-48675BFEA31C}"/>
    <cellStyle name="_New_Sofi_Sofi153_DCF" xfId="1151" xr:uid="{A9D28926-4361-44AC-A932-64623BAE3022}"/>
    <cellStyle name="_New_Sofi_Sofi153_DCF 3 с увел  объемами 14 12 07 " xfId="1152" xr:uid="{853B5D01-50EF-4D17-981A-17CBDB8AD85C}"/>
    <cellStyle name="_New_Sofi_Sofi153_DCF_Pavlodar_9" xfId="1153" xr:uid="{B5433389-3EF8-44EC-BFB1-0E7E72F9F3DE}"/>
    <cellStyle name="_New_Sofi_Summary" xfId="1154" xr:uid="{733D1159-3683-4ECC-9E3B-DF785FCF92DA}"/>
    <cellStyle name="_New_Sofi_Summary_DCF" xfId="1155" xr:uid="{6942C134-1C82-469D-80F2-B9156BF5B3F5}"/>
    <cellStyle name="_New_Sofi_Summary_DCF 3 с увел  объемами 14 12 07 " xfId="1156" xr:uid="{F1126134-FF41-440E-BA4F-C76D464174B8}"/>
    <cellStyle name="_New_Sofi_Summary_DCF_Pavlodar_9" xfId="1157" xr:uid="{04E0B92D-0BA8-4280-8526-4827539975CC}"/>
    <cellStyle name="_New_Sofi_SXXXX_Express_c Links" xfId="1158" xr:uid="{9ACD1068-F998-4D6F-A0E4-422690CA07BF}"/>
    <cellStyle name="_New_Sofi_SXXXX_Express_c Links_DCF" xfId="1159" xr:uid="{E5B14086-E5C2-4883-AA27-E112BD76CE2B}"/>
    <cellStyle name="_New_Sofi_SXXXX_Express_c Links_DCF 3 с увел  объемами 14 12 07 " xfId="1160" xr:uid="{4AC9ADEF-9727-4437-A3D5-EEB830AAA0B8}"/>
    <cellStyle name="_New_Sofi_SXXXX_Express_c Links_DCF_Pavlodar_9" xfId="1161" xr:uid="{2F5992F2-4EC5-4B35-ACCA-8A7BAF866938}"/>
    <cellStyle name="_New_Sofi_Tax_form_1кв_3" xfId="1162" xr:uid="{1C667BE8-F169-4624-B353-EE6D8CB9E7EB}"/>
    <cellStyle name="_New_Sofi_Tax_form_1кв_3_DCF" xfId="1163" xr:uid="{A30E9840-E99E-43F6-ABA9-7158195ACA4F}"/>
    <cellStyle name="_New_Sofi_Tax_form_1кв_3_DCF 3 с увел  объемами 14 12 07 " xfId="1164" xr:uid="{85045F99-9BBA-4549-851E-B89B19272C76}"/>
    <cellStyle name="_New_Sofi_Tax_form_1кв_3_DCF_Pavlodar_9" xfId="1165" xr:uid="{4F0D86ED-6A0C-465C-A312-DB7CF6DED39D}"/>
    <cellStyle name="_New_Sofi_test_11" xfId="1166" xr:uid="{5B2F065F-CAF2-49BE-8B01-B322D4025459}"/>
    <cellStyle name="_New_Sofi_test_11_DCF" xfId="1167" xr:uid="{D9650B0A-FCF4-44D2-8498-B9C8F3FDAB0B}"/>
    <cellStyle name="_New_Sofi_test_11_DCF 3 с увел  объемами 14 12 07 " xfId="1168" xr:uid="{8B76F03E-FA53-4E9B-B52E-AE6B5E60BC49}"/>
    <cellStyle name="_New_Sofi_test_11_DCF_Pavlodar_9" xfId="1169" xr:uid="{5385B6B3-7906-412C-8277-FF7DAFA18BED}"/>
    <cellStyle name="_New_Sofi_БКЭ" xfId="1170" xr:uid="{98013A63-B5E2-4312-93C2-1AD284640B0D}"/>
    <cellStyle name="_New_Sofi_БКЭ_DCF" xfId="1171" xr:uid="{09CDC5B6-005A-417B-A13F-5E3C73CC2B7B}"/>
    <cellStyle name="_New_Sofi_БКЭ_DCF 3 с увел  объемами 14 12 07 " xfId="1172" xr:uid="{1301840A-C210-4F1B-B365-879962576D7C}"/>
    <cellStyle name="_New_Sofi_БКЭ_DCF_Pavlodar_9" xfId="1173" xr:uid="{26C8E891-8B1E-4370-9AED-DB7D60CA4E55}"/>
    <cellStyle name="_New_Sofi_для вставки в пакет за 2001" xfId="1174" xr:uid="{AEAC5CDA-AE80-48D6-8E9B-04B7E17DEA51}"/>
    <cellStyle name="_New_Sofi_для вставки в пакет за 2001_DCF" xfId="1175" xr:uid="{713219F0-B0A1-4BDD-9D4C-5F71EAC38004}"/>
    <cellStyle name="_New_Sofi_для вставки в пакет за 2001_DCF 3 с увел  объемами 14 12 07 " xfId="1176" xr:uid="{94486A76-518D-4987-86B1-6E83CCC5CF5E}"/>
    <cellStyle name="_New_Sofi_для вставки в пакет за 2001_DCF_Pavlodar_9" xfId="1177" xr:uid="{5F2D4D8B-0A70-4DEA-9EF7-2AC594216970}"/>
    <cellStyle name="_New_Sofi_дляГалиныВ" xfId="1178" xr:uid="{C96A4004-C452-46E0-B1AD-0E5B1FC34391}"/>
    <cellStyle name="_New_Sofi_дляГалиныВ_DCF" xfId="1179" xr:uid="{8D88B4DE-87B2-4C11-A88E-61903A12B8B1}"/>
    <cellStyle name="_New_Sofi_дляГалиныВ_DCF 3 с увел  объемами 14 12 07 " xfId="1180" xr:uid="{83BF2E23-3EFD-4BE4-97E6-ACF64711AF39}"/>
    <cellStyle name="_New_Sofi_дляГалиныВ_DCF_Pavlodar_9" xfId="1181" xr:uid="{256C5657-E947-4774-B2A6-FA28D64FFAE8}"/>
    <cellStyle name="_New_Sofi_Книга7" xfId="1182" xr:uid="{382DA876-68E5-4364-BE34-432F9C15CFAF}"/>
    <cellStyle name="_New_Sofi_Книга7_DCF" xfId="1183" xr:uid="{8F493603-3087-4DBD-8B0D-1AC4739DF7DF}"/>
    <cellStyle name="_New_Sofi_Книга7_DCF 3 с увел  объемами 14 12 07 " xfId="1184" xr:uid="{80AD842C-DC7B-47F5-996A-35A390309186}"/>
    <cellStyle name="_New_Sofi_Книга7_DCF_Pavlodar_9" xfId="1185" xr:uid="{E4E4B3F1-6F71-4144-8604-21073F285BBC}"/>
    <cellStyle name="_New_Sofi_Лист1" xfId="1186" xr:uid="{671BCDC0-3516-4D88-929F-07465729CB9E}"/>
    <cellStyle name="_New_Sofi_Лист1_DCF" xfId="1187" xr:uid="{59592C52-916D-4590-8979-753540EBF07D}"/>
    <cellStyle name="_New_Sofi_Лист1_DCF 3 с увел  объемами 14 12 07 " xfId="1188" xr:uid="{29FAA250-F878-48BC-80D5-7612EBB5E0FC}"/>
    <cellStyle name="_New_Sofi_Лист1_DCF_Pavlodar_9" xfId="1189" xr:uid="{3369C6D0-E2C1-4569-8DA6-DA0579C0C72E}"/>
    <cellStyle name="_New_Sofi_ОСН. ДЕЯТ." xfId="1190" xr:uid="{AB9182D2-6023-4DCD-BA03-3618968BE7A3}"/>
    <cellStyle name="_New_Sofi_ОСН. ДЕЯТ._DCF" xfId="1191" xr:uid="{B94621AB-82B2-49A2-89B2-B60C49C6D390}"/>
    <cellStyle name="_New_Sofi_ОСН. ДЕЯТ._DCF 3 с увел  объемами 14 12 07 " xfId="1192" xr:uid="{EAC1FA64-6BD3-43C5-B9DB-0CBC381F478B}"/>
    <cellStyle name="_New_Sofi_ОСН. ДЕЯТ._DCF_Pavlodar_9" xfId="1193" xr:uid="{BD3BF3D1-4D3D-421D-8300-7E664521C3F2}"/>
    <cellStyle name="_New_Sofi_Подразделения" xfId="1194" xr:uid="{86F4D0FE-AC84-485D-8723-1D65B88BFCE5}"/>
    <cellStyle name="_New_Sofi_Подразделения_DCF" xfId="1195" xr:uid="{856F486C-F0A8-4A4D-8B13-26254F43B8B8}"/>
    <cellStyle name="_New_Sofi_Подразделения_DCF 3 с увел  объемами 14 12 07 " xfId="1196" xr:uid="{5E0FE98C-53B0-4B7D-858A-1B33996CAA67}"/>
    <cellStyle name="_New_Sofi_Подразделения_DCF_Pavlodar_9" xfId="1197" xr:uid="{CAF30061-CA2E-487D-8BE0-49E0BB80268F}"/>
    <cellStyle name="_New_Sofi_Список тиражирования" xfId="1198" xr:uid="{60E57A91-4C5F-4EF3-A861-E3178F5CDA2C}"/>
    <cellStyle name="_New_Sofi_Список тиражирования_DCF" xfId="1199" xr:uid="{96635C43-9FBE-4ABF-9A3D-7B85844DE08B}"/>
    <cellStyle name="_New_Sofi_Список тиражирования_DCF 3 с увел  объемами 14 12 07 " xfId="1200" xr:uid="{867FBAB0-A746-479D-A1C1-1D919FC42182}"/>
    <cellStyle name="_New_Sofi_Список тиражирования_DCF_Pavlodar_9" xfId="1201" xr:uid="{EF2A8FB6-220B-4325-89B6-9C29866DB2DC}"/>
    <cellStyle name="_New_Sofi_Форма 12 last" xfId="1202" xr:uid="{B5FD1126-08C7-44FD-99D5-DA13B5E16BB8}"/>
    <cellStyle name="_New_Sofi_Форма 12 last_DCF" xfId="1203" xr:uid="{293EB930-C04B-4060-AFE6-CD6084A67452}"/>
    <cellStyle name="_New_Sofi_Форма 12 last_DCF 3 с увел  объемами 14 12 07 " xfId="1204" xr:uid="{FB9C07B8-FD08-44DF-93DF-B8010015565C}"/>
    <cellStyle name="_New_Sofi_Форма 12 last_DCF_Pavlodar_9" xfId="1205" xr:uid="{AD8195D0-E868-4C6A-B67A-E6788E77A564}"/>
    <cellStyle name="_Nosta P&amp;L" xfId="1206" xr:uid="{D8DCE713-2094-4292-8DB5-AE5056F9F7CA}"/>
    <cellStyle name="_Nosta P&amp;L_DCF" xfId="1207" xr:uid="{D77A8264-F79A-402E-B4BD-22953EF49D60}"/>
    <cellStyle name="_Nosta P&amp;L_DCF 3 с увел  объемами 14 12 07 " xfId="1208" xr:uid="{E9A62E7E-680C-4A9E-BFE4-B0A65E6A9431}"/>
    <cellStyle name="_Nosta P&amp;L_DCF_Pavlodar_9" xfId="1209" xr:uid="{6F5A547B-A6F1-48F9-9205-3020675072CB}"/>
    <cellStyle name="_Nsi" xfId="1210" xr:uid="{7D429FB5-8413-4C15-970E-FD35FC7E9214}"/>
    <cellStyle name="_Nsi_DCF" xfId="1211" xr:uid="{63A2E8A4-FF89-4F63-AE13-B234ADA7C101}"/>
    <cellStyle name="_Nsi_DCF 3 с увел  объемами 14 12 07 " xfId="1212" xr:uid="{E1D248E5-F1D5-4170-9280-1EFFB1DD4D12}"/>
    <cellStyle name="_Nsi_DCF_Pavlodar_9" xfId="1213" xr:uid="{9CAEDBFE-36F9-424F-BF79-AFA3BA73F437}"/>
    <cellStyle name="_O&amp;G Tyazhpromarmatura" xfId="1214" xr:uid="{95614C8C-5827-415E-81F0-BB3BA22EAB6F}"/>
    <cellStyle name="_O&amp;G Tyazhpromarmatura_DCF" xfId="1215" xr:uid="{AD0DA4A9-DF89-4A26-B811-62841B0800CE}"/>
    <cellStyle name="_O&amp;G Tyazhpromarmatura_DCF 3 с увел  объемами 14 12 07 " xfId="1216" xr:uid="{9F05D877-4D89-465C-9620-CBD4224273E6}"/>
    <cellStyle name="_O&amp;G Tyazhpromarmatura_DCF_Pavlodar_9" xfId="1217" xr:uid="{FD1C7730-C78A-4914-8681-CD811C1F6AAD}"/>
    <cellStyle name="_Percent" xfId="1218" xr:uid="{B8D70204-30C5-440B-8D2F-A8D7BD0779DA}"/>
    <cellStyle name="_Percent_DCF" xfId="1219" xr:uid="{886C559E-4FD0-4684-A316-718860FBE40B}"/>
    <cellStyle name="_Percent_DCF 3 предприятия" xfId="1220" xr:uid="{D4B36A52-49F4-494F-80EF-39426581C98F}"/>
    <cellStyle name="_Percent_DCF 3 с увел  объемами 14 12 07 " xfId="1221" xr:uid="{BFD8532A-5EAD-4EEA-A467-AB1B06BB8ACC}"/>
    <cellStyle name="_Percent_DCF_Pavlodar_9" xfId="1222" xr:uid="{93789813-9F15-4B54-851A-49FDFECABA36}"/>
    <cellStyle name="_Percent_информация по затратам и тарифам на  произ теплоэ" xfId="1223" xr:uid="{2C9475CE-89FB-437E-A69C-C7BF605CACE6}"/>
    <cellStyle name="_PercentSpace" xfId="1224" xr:uid="{4F957B00-8FB6-4D64-9DF6-105B7962A88B}"/>
    <cellStyle name="_PercentSpace_DCF" xfId="1225" xr:uid="{C3899AA6-EA7A-4DCA-B6FB-DF231C93F1B1}"/>
    <cellStyle name="_PercentSpace_DCF 3 предприятия" xfId="1226" xr:uid="{6222C6FD-69BB-410B-8A60-F6878F52BC4C}"/>
    <cellStyle name="_PercentSpace_DCF 3 с увел  объемами 14 12 07 " xfId="1227" xr:uid="{9FDDE0CA-8EA9-46F8-8F1C-842CC7975E88}"/>
    <cellStyle name="_PercentSpace_DCF_Pavlodar_9" xfId="1228" xr:uid="{C8117166-1091-4505-9364-B280508D347F}"/>
    <cellStyle name="_PercentSpace_информация по затратам и тарифам на  произ теплоэ" xfId="1229" xr:uid="{2BBDE550-93B0-4F37-A82B-BF834404C7EF}"/>
    <cellStyle name="_PERS03V1" xfId="1230" xr:uid="{1F19D0B8-5927-4C0D-ACBC-276D76A9F6AE}"/>
    <cellStyle name="_PERS03V1 2" xfId="2270" xr:uid="{20BBC61C-D64D-49ED-A858-DF04521EFBEB}"/>
    <cellStyle name="_PERS03V1_DCF" xfId="1231" xr:uid="{C8EBF3EE-CD0A-4EEA-8BFE-765C3879DF2B}"/>
    <cellStyle name="_PERS03V1_DCF 2" xfId="2271" xr:uid="{E55CDFB4-FC8A-4801-8618-1538BCFEE804}"/>
    <cellStyle name="_PERS03V1_DCF 3 с увел  объемами 14 12 07 " xfId="1232" xr:uid="{2CF5EC18-1ECC-4E21-9236-04C13CEB7DCF}"/>
    <cellStyle name="_PERS03V1_DCF 3 с увел  объемами 14 12 07  2" xfId="2272" xr:uid="{37462D6E-A5F2-4F1E-BBC2-08CB369D6F99}"/>
    <cellStyle name="_PERS03V1_DCF_Pavlodar_9" xfId="1233" xr:uid="{30D696AC-910C-41C9-A4C6-1C6D898D5F2D}"/>
    <cellStyle name="_PERS03V1_DCF_Pavlodar_9 2" xfId="2273" xr:uid="{673CC66E-550C-4951-8D00-EDD756EEBEE4}"/>
    <cellStyle name="_PeterStar 5Y 1003023" xfId="1234" xr:uid="{FD5908FB-1F8D-4D23-8DEE-91436FD30CE7}"/>
    <cellStyle name="_PeterStar 5Y 1003023 2" xfId="2274" xr:uid="{32CE0A95-1027-47DC-8389-4CA949BC76A6}"/>
    <cellStyle name="_PeterStar 5Y 1003023_DCF" xfId="1235" xr:uid="{A1939529-5F74-4AF6-9A3B-B25C7F796E97}"/>
    <cellStyle name="_PeterStar 5Y 1003023_DCF 2" xfId="2275" xr:uid="{5BD370AE-DA84-43A6-BC6B-363092C60104}"/>
    <cellStyle name="_PeterStar 5Y 1003023_DCF 3 с увел  объемами 14 12 07 " xfId="1236" xr:uid="{1408D341-EA9A-45AB-9934-E15A819D90CF}"/>
    <cellStyle name="_PeterStar 5Y 1003023_DCF 3 с увел  объемами 14 12 07  2" xfId="2276" xr:uid="{58DC585E-3C40-43A0-A9B7-CD186A5B0370}"/>
    <cellStyle name="_PeterStar 5Y 1003023_DCF_Pavlodar_9" xfId="1237" xr:uid="{D3B4A919-911C-4DD1-9E36-5EE127E7CA03}"/>
    <cellStyle name="_PeterStar 5Y 1003023_DCF_Pavlodar_9 2" xfId="2277" xr:uid="{38038BAE-328B-413D-9D17-3803CC34C9C3}"/>
    <cellStyle name="_PeterStar 5Y 102902" xfId="1238" xr:uid="{D6A1CE54-599C-4B78-912A-7A76A6F0B0FB}"/>
    <cellStyle name="_PeterStar 5Y 102902 2" xfId="2278" xr:uid="{3D53D06F-8BA5-4F8F-8DE8-42213147BBF3}"/>
    <cellStyle name="_PeterStar 5Y 102902_DCF" xfId="1239" xr:uid="{5C39B126-927D-4441-8B4F-6E87A3CD5001}"/>
    <cellStyle name="_PeterStar 5Y 102902_DCF 2" xfId="2279" xr:uid="{B6DE5318-2511-4737-BFE1-635E4E902D3C}"/>
    <cellStyle name="_PeterStar 5Y 102902_DCF 3 с увел  объемами 14 12 07 " xfId="1240" xr:uid="{83328E2B-71F1-4F4D-85AA-4B3B1200E83E}"/>
    <cellStyle name="_PeterStar 5Y 102902_DCF 3 с увел  объемами 14 12 07  2" xfId="2280" xr:uid="{E4E60A8B-61C8-4A63-8D17-7533D289CAA1}"/>
    <cellStyle name="_PeterStar 5Y 102902_DCF_Pavlodar_9" xfId="1241" xr:uid="{BA8C1328-F8CE-4D63-BD34-1A1046B97A73}"/>
    <cellStyle name="_PeterStar 5Y 102902_DCF_Pavlodar_9 2" xfId="2281" xr:uid="{D49685CA-5865-4E38-BA47-6448B00AD322}"/>
    <cellStyle name="_Prices Forecast 20060421" xfId="1242" xr:uid="{5E42B2A9-B0B8-485F-814C-C7DC1196E386}"/>
    <cellStyle name="_Prices Forecast 20060421_DCF" xfId="1243" xr:uid="{D0BDBE5A-9BAF-4AC4-A3BF-6500FE3A5901}"/>
    <cellStyle name="_Prices Forecast 20060421_DCF 3 предприятия" xfId="1244" xr:uid="{43703882-30D9-4979-AA5D-BEB2B2C5D8B3}"/>
    <cellStyle name="_Prices Forecast 20060421_DCF 3 с увел  объемами 14 12 07 " xfId="1245" xr:uid="{2602B2A0-F4C0-4D3A-AE73-A0EB44FD1B65}"/>
    <cellStyle name="_Prices Forecast 20060421_DCF_Pavlodar_9" xfId="1246" xr:uid="{FAB1BDC8-5E5F-4F05-8C01-EAF59C407C53}"/>
    <cellStyle name="_Prices Forecast 20060421_информация по затратам и тарифам на  произ теплоэ" xfId="1247" xr:uid="{16D4DA5A-7C63-4ACF-846D-EA6A5D51EA83}"/>
    <cellStyle name="_Production  Capex 20060313" xfId="1248" xr:uid="{04FD5711-D095-4696-B913-E877F6878D97}"/>
    <cellStyle name="_Production  Capex 20060313_DCF" xfId="1249" xr:uid="{6B234A00-92BE-4FF1-BD4A-9F37622BADF7}"/>
    <cellStyle name="_Production  Capex 20060313_DCF 3 предприятия" xfId="1250" xr:uid="{0546160B-D637-4837-BD8A-BCA1E59D917E}"/>
    <cellStyle name="_Production  Capex 20060313_DCF 3 с увел  объемами 14 12 07 " xfId="1251" xr:uid="{153AEB02-EC15-49BA-B372-42FA208A636B}"/>
    <cellStyle name="_Production  Capex 20060313_DCF_Pavlodar_9" xfId="1252" xr:uid="{584DDB1D-55D2-4C41-B3B0-63BC391C2E68}"/>
    <cellStyle name="_Production  Capex 20060313_информация по затратам и тарифам на  произ теплоэ" xfId="1253" xr:uid="{C028058F-7769-41D7-8ED5-025894A6ABCA}"/>
    <cellStyle name="_PT_IAS_Eurocement_01_01_2005_MB_1" xfId="1254" xr:uid="{269331FB-032F-4503-A229-07ADCA0CCFBB}"/>
    <cellStyle name="_PT_IAS_Eurocement_01_01_2005_MB_1_DCF" xfId="1255" xr:uid="{ED31330F-8ED4-4E64-9C4B-BB1A2829229A}"/>
    <cellStyle name="_PT_IAS_Eurocement_01_01_2005_MB_1_DCF 3 с увел  объемами 14 12 07 " xfId="1256" xr:uid="{F372E2C1-6497-4B62-9AAF-67324759CB05}"/>
    <cellStyle name="_PT_IAS_Eurocement_01_01_2005_MB_1_DCF_Pavlodar_9" xfId="1257" xr:uid="{5A21F8C3-CF17-48B4-9D53-346B51473698}"/>
    <cellStyle name="_RequestSheet21_11_05" xfId="1258" xr:uid="{E6698A12-480D-4088-92ED-6EB48F7045AF}"/>
    <cellStyle name="_RequestSheet21_11_05_DCF" xfId="1259" xr:uid="{C59174C7-74AE-453F-B751-9D3C730F7552}"/>
    <cellStyle name="_RequestSheet21_11_05_DCF 3 с увел  объемами 14 12 07 " xfId="1260" xr:uid="{8B50E351-9D76-4B22-B605-E243F6091D1F}"/>
    <cellStyle name="_RequestSheet21_11_05_DCF_Pavlodar_9" xfId="1261" xr:uid="{51DF272B-DD5B-4B42-A41D-4134CFB539DA}"/>
    <cellStyle name="_ROIC 2001" xfId="1262" xr:uid="{3DFA6481-F6DE-4F33-8E72-23EDBBC3BDFE}"/>
    <cellStyle name="_ROIC 2001 2" xfId="2282" xr:uid="{59A61F46-F676-43C0-A458-F362B0460D34}"/>
    <cellStyle name="_ROIC 2001_DCF" xfId="1263" xr:uid="{218C518C-D60D-4264-A7CD-D86F253A7973}"/>
    <cellStyle name="_ROIC 2001_DCF 2" xfId="2283" xr:uid="{4D2D1051-09E7-4E02-BF8E-7043014F383E}"/>
    <cellStyle name="_ROIC 2001_DCF 3 с увел  объемами 14 12 07 " xfId="1264" xr:uid="{02B43EC7-41EF-4FB8-8C8D-A7AF4B74F971}"/>
    <cellStyle name="_ROIC 2001_DCF 3 с увел  объемами 14 12 07  2" xfId="2284" xr:uid="{FBEC2058-1BBE-4AE9-917E-2AA6E98FC2C6}"/>
    <cellStyle name="_ROIC 2001_DCF_Pavlodar_9" xfId="1265" xr:uid="{88338AD1-C0A1-441F-AB1B-8F55E64BE699}"/>
    <cellStyle name="_ROIC 2001_DCF_Pavlodar_9 2" xfId="2285" xr:uid="{426A0CD7-2537-4209-BB30-DB1EFD137AD1}"/>
    <cellStyle name="_Russian auto market" xfId="1266" xr:uid="{F5E38EDA-AE2C-4D73-B52A-2054AFE76174}"/>
    <cellStyle name="_Russian auto market_DCF" xfId="1267" xr:uid="{CF50A2BA-5164-48EF-92F7-B7FEC8806D70}"/>
    <cellStyle name="_Russian auto market_DCF 3 с увел  объемами 14 12 07 " xfId="1268" xr:uid="{88D2A1D7-972F-458C-92C1-E911DC18999E}"/>
    <cellStyle name="_Russian auto market_DCF_Pavlodar_9" xfId="1269" xr:uid="{748B44AE-FE45-4199-BCAF-E2232099F7A1}"/>
    <cellStyle name="_S0279" xfId="1270" xr:uid="{5044DBEE-481C-49A3-87B2-5B08D5B36BE7}"/>
    <cellStyle name="_S0279_DCF" xfId="1271" xr:uid="{9129AAC1-4B72-4054-B599-AF321028CBDA}"/>
    <cellStyle name="_S0279_DCF 3 с увел  объемами 14 12 07 " xfId="1272" xr:uid="{A282C333-361B-42BC-BD45-6151D2EDA709}"/>
    <cellStyle name="_S0279_DCF_Pavlodar_9" xfId="1273" xr:uid="{7FFCD455-3DB3-44B8-BBB5-21BF115B3040}"/>
    <cellStyle name="_SMC" xfId="1274" xr:uid="{21768E95-25A4-44ED-8F55-AF6D628449EE}"/>
    <cellStyle name="_SMC_DCF" xfId="1275" xr:uid="{7079BC2C-3BC6-48E2-8057-05FF7D640F7B}"/>
    <cellStyle name="_SMC_DCF 3 с увел  объемами 14 12 07 " xfId="1276" xr:uid="{C0DFDE5C-A379-41ED-820C-9AC0E88E8F27}"/>
    <cellStyle name="_SMC_DCF_Pavlodar_9" xfId="1277" xr:uid="{507F3C91-319E-4E01-8416-F949D49E81FA}"/>
    <cellStyle name="_sobi_rf_020715_blank" xfId="1278" xr:uid="{2CBE29A8-0923-49E5-ACDC-669C80F43F29}"/>
    <cellStyle name="_sobi_rf_020715_blank_DCF" xfId="1279" xr:uid="{D25DFCCC-DC3D-4AE4-89FD-FC01F8C82F63}"/>
    <cellStyle name="_sobi_rf_020715_blank_DCF 3 с увел  объемами 14 12 07 " xfId="1280" xr:uid="{D89DDB96-8FA9-4B6F-92AE-C7E2D231D009}"/>
    <cellStyle name="_sobi_rf_020715_blank_DCF_Pavlodar_9" xfId="1281" xr:uid="{CC6B2475-19B7-45D0-B9A3-8C392EDAC7E8}"/>
    <cellStyle name="_Sofi_file" xfId="1282" xr:uid="{1DFDFB7A-D19D-42FB-BE20-B65AA983CB73}"/>
    <cellStyle name="_Sofi_file_DCF" xfId="1283" xr:uid="{BCC1C009-2203-496A-B844-205F8B7597C4}"/>
    <cellStyle name="_Sofi_file_DCF 3 с увел  объемами 14 12 07 " xfId="1284" xr:uid="{4C4ECA8F-7BA4-4235-AE2E-DB8264E94831}"/>
    <cellStyle name="_Sofi_file_DCF_Pavlodar_9" xfId="1285" xr:uid="{71943F5C-A97A-4FA5-B993-8B55197A3543}"/>
    <cellStyle name="_SOFI_TEPs_AOK_130902" xfId="1286" xr:uid="{23C813B0-EF85-4B15-A5FB-35FFF70A16A3}"/>
    <cellStyle name="_SOFI_TEPs_AOK_130902_DCF" xfId="1287" xr:uid="{647C51D8-15DE-49B2-AF4B-F6694D2CEA18}"/>
    <cellStyle name="_SOFI_TEPs_AOK_130902_DCF 3 с увел  объемами 14 12 07 " xfId="1288" xr:uid="{75E31E6C-76AA-4D38-81EA-341D572234B7}"/>
    <cellStyle name="_SOFI_TEPs_AOK_130902_DCF_Pavlodar_9" xfId="1289" xr:uid="{8B068E9D-6F7E-49DD-97B2-CEAFC5CE046A}"/>
    <cellStyle name="_SOFI_TEPs_AOK_130902_Dogovora" xfId="1290" xr:uid="{5C5A53DC-1AFE-430C-B476-45F1FE410418}"/>
    <cellStyle name="_SOFI_TEPs_AOK_130902_Dogovora_DCF" xfId="1291" xr:uid="{F4EE5B6C-F52E-4609-83F1-6969C911FEFC}"/>
    <cellStyle name="_SOFI_TEPs_AOK_130902_Dogovora_DCF 3 с увел  объемами 14 12 07 " xfId="1292" xr:uid="{3ED8CC74-6850-487F-B6F9-B22EAA9B7520}"/>
    <cellStyle name="_SOFI_TEPs_AOK_130902_Dogovora_DCF_Pavlodar_9" xfId="1293" xr:uid="{DCFD646C-2337-4276-B337-CF180483CD86}"/>
    <cellStyle name="_SOFI_TEPs_AOK_130902_S14206_Akt_sverki" xfId="1294" xr:uid="{05F97744-1400-4FEB-BD7F-C61E8D4E23AB}"/>
    <cellStyle name="_SOFI_TEPs_AOK_130902_S14206_Akt_sverki_DCF" xfId="1295" xr:uid="{F3DB9BB4-FA7C-46F2-B62F-EF58252EA2F0}"/>
    <cellStyle name="_SOFI_TEPs_AOK_130902_S14206_Akt_sverki_DCF 3 с увел  объемами 14 12 07 " xfId="1296" xr:uid="{03BFAE0F-5054-4D9B-AD20-D6B11EE61FC0}"/>
    <cellStyle name="_SOFI_TEPs_AOK_130902_S14206_Akt_sverki_DCF_Pavlodar_9" xfId="1297" xr:uid="{CC8B8090-FB3F-4D2E-B9BC-4311667D215F}"/>
    <cellStyle name="_SOFI_TEPs_AOK_130902_S14206_Akt_sverki_Договора_Express_4m2003_new" xfId="1298" xr:uid="{07CD02F9-1EDD-4C76-B383-CE447F191B45}"/>
    <cellStyle name="_SOFI_TEPs_AOK_130902_S14206_Akt_sverki_Договора_Express_4m2003_new_DCF" xfId="1299" xr:uid="{9DD8E6A7-4073-4A14-BA30-E0FAF8BA3843}"/>
    <cellStyle name="_SOFI_TEPs_AOK_130902_S14206_Akt_sverki_Договора_Express_4m2003_new_DCF 3 с увел  объемами 14 12 07 " xfId="1300" xr:uid="{8C68855A-AAEE-490D-B2BD-FCA80EDE0F20}"/>
    <cellStyle name="_SOFI_TEPs_AOK_130902_S14206_Akt_sverki_Договора_Express_4m2003_new_DCF_Pavlodar_9" xfId="1301" xr:uid="{15DCCF4D-D7FF-49D1-B484-9BF383485899}"/>
    <cellStyle name="_SOFI_TEPs_AOK_130902_S15202_Akt_sverki" xfId="1302" xr:uid="{57A574F2-3B15-4A9D-BB81-66878286485F}"/>
    <cellStyle name="_SOFI_TEPs_AOK_130902_S15202_Akt_sverki_DCF" xfId="1303" xr:uid="{32521FF7-0E0D-47DD-9B69-F30B8B79C999}"/>
    <cellStyle name="_SOFI_TEPs_AOK_130902_S15202_Akt_sverki_DCF 3 с увел  объемами 14 12 07 " xfId="1304" xr:uid="{C1A7AC42-9A5D-45FA-A5EA-3BBC0AC24E5C}"/>
    <cellStyle name="_SOFI_TEPs_AOK_130902_S15202_Akt_sverki_DCF_Pavlodar_9" xfId="1305" xr:uid="{B6689D6D-CD21-4DF3-9637-843553BB64B8}"/>
    <cellStyle name="_SOFI_TEPs_AOK_130902_S15202_Akt_sverki_Договора_Express_4m2003_new" xfId="1306" xr:uid="{A37EE48D-A1AB-4F72-BAD6-5632F324810D}"/>
    <cellStyle name="_SOFI_TEPs_AOK_130902_S15202_Akt_sverki_Договора_Express_4m2003_new_DCF" xfId="1307" xr:uid="{A4004749-D79F-4827-A50B-1177719AB772}"/>
    <cellStyle name="_SOFI_TEPs_AOK_130902_S15202_Akt_sverki_Договора_Express_4m2003_new_DCF 3 с увел  объемами 14 12 07 " xfId="1308" xr:uid="{374EF7EB-430F-4B40-95D5-A9C0BB203843}"/>
    <cellStyle name="_SOFI_TEPs_AOK_130902_S15202_Akt_sverki_Договора_Express_4m2003_new_DCF_Pavlodar_9" xfId="1309" xr:uid="{EA66F5EC-DD22-4224-9E91-CE0C5D7321A6}"/>
    <cellStyle name="_SOFI_TEPs_AOK_130902_Договора_Express_4m2003_new" xfId="1310" xr:uid="{39FC0DD1-9DC9-4514-99CA-6F9F9F593CDB}"/>
    <cellStyle name="_SOFI_TEPs_AOK_130902_Договора_Express_4m2003_new_DCF" xfId="1311" xr:uid="{59F40876-6C94-4C28-AD4A-B4D9EE343742}"/>
    <cellStyle name="_SOFI_TEPs_AOK_130902_Договора_Express_4m2003_new_DCF 3 с увел  объемами 14 12 07 " xfId="1312" xr:uid="{4B334CEC-8D6B-47A2-8DF4-8B2D0C7DD1D6}"/>
    <cellStyle name="_SOFI_TEPs_AOK_130902_Договора_Express_4m2003_new_DCF_Pavlodar_9" xfId="1313" xr:uid="{76480737-467B-4C04-93F3-5CDE6EA70063}"/>
    <cellStyle name="_SOFI_TEPs_AOK_130902_Книга1" xfId="1314" xr:uid="{512A45B3-1B80-4315-A803-77AEC315641F}"/>
    <cellStyle name="_SOFI_TEPs_AOK_130902_Книга1_DCF" xfId="1315" xr:uid="{35B27724-AE29-4BAD-A564-96D819430450}"/>
    <cellStyle name="_SOFI_TEPs_AOK_130902_Книга1_DCF 3 с увел  объемами 14 12 07 " xfId="1316" xr:uid="{08C7D1A3-4FF3-4B18-A249-70D6AE567F43}"/>
    <cellStyle name="_SOFI_TEPs_AOK_130902_Книга1_DCF_Pavlodar_9" xfId="1317" xr:uid="{052F5CF6-03D6-4475-9F24-86155162D1F4}"/>
    <cellStyle name="_SubHeading" xfId="1318" xr:uid="{FE3BC7F2-C6DB-4CEE-BF56-570F83C53DA8}"/>
    <cellStyle name="_SubHeading_prestemp" xfId="1319" xr:uid="{949FE2A4-F0D9-4FC7-8388-DFA86550D9AD}"/>
    <cellStyle name="_SubHeading_prestemp_DCF" xfId="1320" xr:uid="{A2C3821E-1D3A-4102-9C8D-C25F90F129DC}"/>
    <cellStyle name="_SubHeading_prestemp_DCF 3 с увел  объемами 14 12 07 " xfId="1321" xr:uid="{EC53D7D6-5223-45A0-9E2D-705C92AE6F08}"/>
    <cellStyle name="_SubHeading_prestemp_DCF_Pavlodar_9" xfId="1322" xr:uid="{2F5D60A5-9AD2-4CCD-882D-27971C5DEC05}"/>
    <cellStyle name="_Svod" xfId="1323" xr:uid="{D1561FD1-36CD-4282-8E28-226BE6FFFBF7}"/>
    <cellStyle name="_Svod_DCF" xfId="1324" xr:uid="{A1646FBB-16E0-4DD7-B420-96880F632EDF}"/>
    <cellStyle name="_Svod_DCF 3 с увел  объемами 14 12 07 " xfId="1325" xr:uid="{A4184BE0-C935-4986-BD50-D1F9EDB15B72}"/>
    <cellStyle name="_Svod_DCF_Pavlodar_9" xfId="1326" xr:uid="{4C4F7CEC-95D5-4A8B-812C-E8EF5E2F2BCB}"/>
    <cellStyle name="_Table" xfId="1327" xr:uid="{F6235446-348D-4066-A86C-D5D629CD07FD}"/>
    <cellStyle name="_TableHead" xfId="1328" xr:uid="{B4997441-57C6-48FA-93B2-465CD91A07BF}"/>
    <cellStyle name="_TableRowHead" xfId="1329" xr:uid="{AA59B12A-F20D-4F2A-8F04-F6E8D5936A8F}"/>
    <cellStyle name="_TableSuperHead" xfId="1330" xr:uid="{B9BF36CE-B147-48CA-93EE-B144EDB1BD64}"/>
    <cellStyle name="_TableSuperHead_DCF" xfId="1331" xr:uid="{C73FCF53-0046-4679-88E3-6244F8C23C60}"/>
    <cellStyle name="_TableSuperHead_DCF 3 с увел  объемами 14 12 07 " xfId="1332" xr:uid="{632D73F9-D315-48B0-BB8F-1BE812F2F33C}"/>
    <cellStyle name="_TableSuperHead_DCF_Pavlodar_9" xfId="1333" xr:uid="{41019ADF-0619-4E25-B592-85CF629E06A6}"/>
    <cellStyle name="_TOTAL_O&amp;G_PBS_Splingate" xfId="1334" xr:uid="{33A10298-0922-4589-956E-8B64D133BF97}"/>
    <cellStyle name="_TOTAL_O&amp;G_PBS_Splingate 2" xfId="2286" xr:uid="{B746F1EC-977B-43F5-B6A5-8C187FED2D91}"/>
    <cellStyle name="_TOTAL_O&amp;G_PBS_Splingate 2 2" xfId="2378" xr:uid="{35DEEE2D-C31F-44A3-ACB1-3D26FD3B7A39}"/>
    <cellStyle name="_TOTAL_O&amp;G_PBS_Splingate 2 3" xfId="2418" xr:uid="{D483B3F5-7A23-4B4E-ADD6-51E0968FDAD8}"/>
    <cellStyle name="_TOTAL_O&amp;G_PBS_Splingate_DCF" xfId="1335" xr:uid="{449E5760-A943-445A-919A-49885FBFC9C1}"/>
    <cellStyle name="_TOTAL_O&amp;G_PBS_Splingate_DCF 3 предприятия" xfId="1336" xr:uid="{545D6529-CF21-4549-8D97-C5161ED0EC5D}"/>
    <cellStyle name="_TOTAL_O&amp;G_PBS_Splingate_DCF 3 с увел  объемами 14 12 07 " xfId="1337" xr:uid="{7C632B41-A52F-4624-A4B1-8507056B9D00}"/>
    <cellStyle name="_TOTAL_O&amp;G_PBS_Splingate_DCF_Pavlodar_9" xfId="1338" xr:uid="{2AEB6233-27C9-49F6-95F2-6AA24156B1BF}"/>
    <cellStyle name="_TOTAL_O&amp;G_PBS_Splingate_DCF_Pavlodar_9 2" xfId="2287" xr:uid="{66900392-0904-469E-A4B4-CF18D9A7B1FD}"/>
    <cellStyle name="_TOTAL_O&amp;G_PBS_Splingate_DCF_Pavlodar_9 2 2" xfId="2379" xr:uid="{0B9F7248-F641-421E-A15D-0588DF8471C6}"/>
    <cellStyle name="_TOTAL_O&amp;G_PBS_Splingate_DCF_Pavlodar_9 2 3" xfId="2419" xr:uid="{365BF6C9-6D73-49C0-9C1F-0F276BEF03B0}"/>
    <cellStyle name="_TOTAL_O&amp;G_PBS_Splingate_информация по затратам и тарифам на  произ теплоэ" xfId="1339" xr:uid="{3348B3BE-7D76-47DE-90D0-4292D92336E3}"/>
    <cellStyle name="_Амортизация" xfId="1340" xr:uid="{4B814B1D-99B1-4293-BA7A-CAF447DB45F7}"/>
    <cellStyle name="_Амортизация_DCF" xfId="1341" xr:uid="{B647C8D7-C9F8-4F19-93EC-7CA2FAF92C6A}"/>
    <cellStyle name="_Амортизация_DCF 3 с увел  объемами 14 12 07 " xfId="1342" xr:uid="{E427AEF0-B6A9-4EA5-BC6B-EC1C1F9E8520}"/>
    <cellStyle name="_Амортизация_DCF_Pavlodar_9" xfId="1343" xr:uid="{81AE7D52-D05B-4562-861A-0FACE4414AF4}"/>
    <cellStyle name="_База-исп-янв-апрель-КХМ-Нафта-Лозна2" xfId="1344" xr:uid="{EFC15DE0-60AC-495D-9013-5F15B55176AD}"/>
    <cellStyle name="_База-исп-янв-апрель-КХМ-Нафта-Лозна2_DCF" xfId="1345" xr:uid="{4DF168D7-7CEA-4A0B-A839-2DBE450FD9D1}"/>
    <cellStyle name="_База-исп-янв-апрель-КХМ-Нафта-Лозна2_DCF 3 с увел  объемами 14 12 07 " xfId="1346" xr:uid="{C377FBD5-841C-41D9-9B9D-75F32287A1D4}"/>
    <cellStyle name="_База-исп-янв-апрель-КХМ-Нафта-Лозна2_DCF_Pavlodar_9" xfId="1347" xr:uid="{486179DF-33AE-453D-B70E-827E6D3D5753}"/>
    <cellStyle name="_БДР и ББЛ за 2004 год" xfId="1348" xr:uid="{9DF00BF4-FDBB-4E80-B12E-680F8DA3A36D}"/>
    <cellStyle name="_БДР и ББЛ за 2004 год_DCF" xfId="1349" xr:uid="{520E19E3-26AB-4541-BBFC-30456013870C}"/>
    <cellStyle name="_БДР и ББЛ за 2004 год_DCF 3 с увел  объемами 14 12 07 " xfId="1350" xr:uid="{0D836E80-23D5-4005-98EC-D1E51E8755BE}"/>
    <cellStyle name="_БДР и ББЛ за 2004 год_DCF_Pavlodar_9" xfId="1351" xr:uid="{C0E6E84B-DC99-422A-8DA0-0DCAE9520BA4}"/>
    <cellStyle name="_БДР_2006 БРЗ" xfId="1352" xr:uid="{86DF97D9-9115-4631-BEBC-661CB59E4FF9}"/>
    <cellStyle name="_БДР_2006 БРЗ_DCF" xfId="1353" xr:uid="{E37808C3-E9B7-4645-A973-12AA63F11160}"/>
    <cellStyle name="_БДР_2006 БРЗ_DCF 3 с увел  объемами 14 12 07 " xfId="1354" xr:uid="{0F0CEDD3-8F4F-422A-BE67-F235629B11F3}"/>
    <cellStyle name="_БДР_2006 БРЗ_DCF_Pavlodar_9" xfId="1355" xr:uid="{FC6E65EB-BCA2-450C-8673-49CEAAFE96EB}"/>
    <cellStyle name="_Бизнес-план на 2005 год (база) V1.2" xfId="1356" xr:uid="{A3FFBD91-3439-4D8F-98FF-1E52B1247D96}"/>
    <cellStyle name="_Бизнес-план на 2005 год (база) V1.2_DCF" xfId="1357" xr:uid="{95CC21D9-C24C-4983-BCB5-BA9AFCB88D66}"/>
    <cellStyle name="_Бизнес-план на 2005 год (база) V1.2_DCF 3 с увел  объемами 14 12 07 " xfId="1358" xr:uid="{C2F41ADC-674E-4CD0-BFE3-1507325DAB4A}"/>
    <cellStyle name="_Бизнес-план на 2005 год (база) V1.2_DCF_Pavlodar_9" xfId="1359" xr:uid="{C2AA1A66-641D-4965-974E-5EE85FE46C6F}"/>
    <cellStyle name="_БКХ" xfId="1360" xr:uid="{816A6710-F27A-4806-997E-DD609F3D9CF6}"/>
    <cellStyle name="_БКХ_DCF" xfId="1361" xr:uid="{2E90E084-99AF-4F8A-AB6C-4063EF467FF1}"/>
    <cellStyle name="_БКХ_DCF 3 с увел  объемами 14 12 07 " xfId="1362" xr:uid="{9693CFBB-EE97-4770-9C14-613A90D5A3F4}"/>
    <cellStyle name="_БКХ_DCF_Pavlodar_9" xfId="1363" xr:uid="{350ABAA6-91C5-45A0-A4EC-426AD789D944}"/>
    <cellStyle name="_Данные по ЦБК" xfId="1364" xr:uid="{DEDFDE73-A804-470D-BA3F-6F2A6B806E50}"/>
    <cellStyle name="_Данные по ЦБК_DCF" xfId="1365" xr:uid="{3860C765-A962-4A8B-8179-28F2919BAD0F}"/>
    <cellStyle name="_Данные по ЦБК_DCF 3 с увел  объемами 14 12 07 " xfId="1366" xr:uid="{566D0937-56F9-4613-AD37-E397FA81D1D9}"/>
    <cellStyle name="_Данные по ЦБК_DCF_Pavlodar_9" xfId="1367" xr:uid="{953948D1-4EF6-4AD4-BE3C-B57A95A06595}"/>
    <cellStyle name="_Инвестиции СБП реал" xfId="1368" xr:uid="{9B613087-805E-4E2B-924C-18F5577E8350}"/>
    <cellStyle name="_Инвестиции СБП реал_DCF" xfId="1369" xr:uid="{628E5ECD-2397-4688-9651-F106AA940B9A}"/>
    <cellStyle name="_Инвестиции СБП реал_DCF 3 с увел  объемами 14 12 07 " xfId="1370" xr:uid="{954ABD73-D6C4-4A97-8E54-9A84AF584EE3}"/>
    <cellStyle name="_Инвестиции СБП реал_DCF_Pavlodar_9" xfId="1371" xr:uid="{7A976882-AF14-4388-9768-2B2A86220AE1}"/>
    <cellStyle name="_Инвестиционный план 2004" xfId="1372" xr:uid="{CB73DA79-D005-4089-810F-13762DE4D36E}"/>
    <cellStyle name="_Информация о ЦБК" xfId="1373" xr:uid="{62D6FC25-240F-4D1B-9684-D1C315BED028}"/>
    <cellStyle name="_Информация о ЦБК_DCF" xfId="1374" xr:uid="{E7C6339D-999A-4D50-92A5-602AD07A1BF9}"/>
    <cellStyle name="_Информация о ЦБК_DCF 3 с увел  объемами 14 12 07 " xfId="1375" xr:uid="{37B52682-F7C1-449C-9FAF-B702A55D1CC2}"/>
    <cellStyle name="_Информация о ЦБК_DCF_Pavlodar_9" xfId="1376" xr:uid="{A91AEE2F-56E8-4465-A518-ED95C4C1E5A4}"/>
    <cellStyle name="_Книга3" xfId="1377" xr:uid="{72BCE8DA-EA77-466D-97BA-5DACAA37BD3D}"/>
    <cellStyle name="_Книга3_Capex-new" xfId="1378" xr:uid="{789EE7F4-61AC-412A-B151-F89136CCA8AA}"/>
    <cellStyle name="_Книга3_Capex-new_DCF" xfId="1379" xr:uid="{D2C11F54-15A7-4F69-8EB9-DCF4CB841F07}"/>
    <cellStyle name="_Книга3_Capex-new_DCF 3 с увел  объемами 14 12 07 " xfId="1380" xr:uid="{869356EB-672A-4DB6-92A5-4C42CA0271EC}"/>
    <cellStyle name="_Книга3_Capex-new_DCF_Pavlodar_9" xfId="1381" xr:uid="{54F38293-0796-4149-8E68-D73681927185}"/>
    <cellStyle name="_Книга3_DCF" xfId="1382" xr:uid="{B9045B7F-B8BF-4975-83BE-53B1BDE544CC}"/>
    <cellStyle name="_Книга3_DCF 3 с увел  объемами 14 12 07 " xfId="1383" xr:uid="{898DA37E-402E-4368-AB12-5A3E69C37A7A}"/>
    <cellStyle name="_Книга3_DCF_Pavlodar_9" xfId="1384" xr:uid="{95552473-8C95-4E46-B6BF-B2FAE00868B8}"/>
    <cellStyle name="_Книга3_Financial Plan - final_2" xfId="1385" xr:uid="{93FC3F1B-6C67-47B7-B8B6-7649D8F28DC6}"/>
    <cellStyle name="_Книга3_Financial Plan - final_2_DCF" xfId="1386" xr:uid="{5166B0DE-4785-4E62-A3A5-EAD827DD4448}"/>
    <cellStyle name="_Книга3_Financial Plan - final_2_DCF 3 с увел  объемами 14 12 07 " xfId="1387" xr:uid="{140C9C04-C600-47A2-93F9-2D54E44A0AA4}"/>
    <cellStyle name="_Книга3_Financial Plan - final_2_DCF_Pavlodar_9" xfId="1388" xr:uid="{D16B10E0-BD2B-4CC2-BECD-73858568408E}"/>
    <cellStyle name="_Книга3_Form 01(MB)" xfId="1389" xr:uid="{BE709EED-BC3E-4292-8E66-FB88153A13CF}"/>
    <cellStyle name="_Книга3_Form 01(MB)_DCF" xfId="1390" xr:uid="{D0F6A3FD-7DFE-4325-8F1F-13C29FA28C0D}"/>
    <cellStyle name="_Книга3_Form 01(MB)_DCF 3 с увел  объемами 14 12 07 " xfId="1391" xr:uid="{F28C79BC-E58B-41BA-A230-814802A2798E}"/>
    <cellStyle name="_Книга3_Form 01(MB)_DCF_Pavlodar_9" xfId="1392" xr:uid="{04451F3A-B803-498B-B263-EE94D2B2B96D}"/>
    <cellStyle name="_Книга3_Links_NK" xfId="1393" xr:uid="{954FB48A-1FB5-4BC5-8EF2-54E54D1C7AB9}"/>
    <cellStyle name="_Книга3_Links_NK_DCF" xfId="1394" xr:uid="{80719F71-585A-4B0B-8541-56D07448C6B6}"/>
    <cellStyle name="_Книга3_Links_NK_DCF 3 с увел  объемами 14 12 07 " xfId="1395" xr:uid="{43E0D84A-2382-4FA4-9E78-3D30677311FE}"/>
    <cellStyle name="_Книга3_Links_NK_DCF_Pavlodar_9" xfId="1396" xr:uid="{94540705-0B01-4C5D-B6E4-B72C105156BD}"/>
    <cellStyle name="_Книга3_N20_5" xfId="1397" xr:uid="{AF1B999D-570C-401A-B695-9F27536DB0A7}"/>
    <cellStyle name="_Книга3_N20_5_DCF" xfId="1398" xr:uid="{8426FAF8-BC6E-49C1-9F36-A7B44D6DAB30}"/>
    <cellStyle name="_Книга3_N20_5_DCF 3 с увел  объемами 14 12 07 " xfId="1399" xr:uid="{C6E99FD9-A387-4015-8FB5-C27F00B99B7E}"/>
    <cellStyle name="_Книга3_N20_5_DCF_Pavlodar_9" xfId="1400" xr:uid="{0E7C920A-B1EB-43AA-9F19-62C3931CDD5F}"/>
    <cellStyle name="_Книга3_N20_6" xfId="1401" xr:uid="{8FA17DAC-9085-4B7E-89EF-386E048C1AB6}"/>
    <cellStyle name="_Книга3_N20_6_DCF" xfId="1402" xr:uid="{AFC62976-6A08-46B2-B5C0-381B4FD48FD4}"/>
    <cellStyle name="_Книга3_N20_6_DCF 3 с увел  объемами 14 12 07 " xfId="1403" xr:uid="{123EFFA8-57F3-4B58-8EA6-1ED0BA8FB132}"/>
    <cellStyle name="_Книга3_N20_6_DCF_Pavlodar_9" xfId="1404" xr:uid="{D25C1B47-E479-4FC9-9C38-8DE33DB81825}"/>
    <cellStyle name="_Книга3_New Form10_2" xfId="1405" xr:uid="{8E973799-9B3E-4668-9EC1-09DD42985A3C}"/>
    <cellStyle name="_Книга3_New Form10_2_DCF" xfId="1406" xr:uid="{916BC9B7-AE51-4EAC-99A0-3656EA10E522}"/>
    <cellStyle name="_Книга3_New Form10_2_DCF 3 с увел  объемами 14 12 07 " xfId="1407" xr:uid="{51C4E706-C128-491C-9D28-492D6C2587BD}"/>
    <cellStyle name="_Книга3_New Form10_2_DCF_Pavlodar_9" xfId="1408" xr:uid="{A4CD0B6C-E728-4D9F-9D9A-CB888EAD0CB1}"/>
    <cellStyle name="_Книга3_Nsi" xfId="1409" xr:uid="{D9D442EE-77F3-4DCC-A9C4-489CC7F5099A}"/>
    <cellStyle name="_Книга3_Nsi - last version" xfId="1410" xr:uid="{1A28B69F-C1ED-49D3-B5F6-737CDE8FC41B}"/>
    <cellStyle name="_Книга3_Nsi - last version for programming" xfId="1411" xr:uid="{2DAD5B2D-7108-41D0-BDCD-F45BFC5149CB}"/>
    <cellStyle name="_Книга3_Nsi - last version for programming_DCF" xfId="1412" xr:uid="{EC23DE5E-D5A8-4EC6-B596-B7B706053FBE}"/>
    <cellStyle name="_Книга3_Nsi - last version for programming_DCF 3 с увел  объемами 14 12 07 " xfId="1413" xr:uid="{A00615EF-CD9D-47A2-9A27-F729B19B0011}"/>
    <cellStyle name="_Книга3_Nsi - last version for programming_DCF_Pavlodar_9" xfId="1414" xr:uid="{0666047B-C570-4B76-81F4-B23E161B3CB8}"/>
    <cellStyle name="_Книга3_Nsi - last version_DCF" xfId="1415" xr:uid="{E12D8B0B-0F57-47EB-A889-C7CD282444CB}"/>
    <cellStyle name="_Книга3_Nsi - last version_DCF 3 с увел  объемами 14 12 07 " xfId="1416" xr:uid="{B3E2F96B-B0F8-421B-B4D1-D40C0C72859F}"/>
    <cellStyle name="_Книга3_Nsi - last version_DCF_Pavlodar_9" xfId="1417" xr:uid="{1A7F4809-463E-4C53-97C4-5D7C816C95F4}"/>
    <cellStyle name="_Книга3_Nsi - next_last version" xfId="1418" xr:uid="{5A62C60E-D0E5-4E77-8FF5-E588DB1A4875}"/>
    <cellStyle name="_Книга3_Nsi - next_last version_DCF" xfId="1419" xr:uid="{F42F2C79-040A-4D44-8E5D-32E8174061C8}"/>
    <cellStyle name="_Книга3_Nsi - next_last version_DCF 3 с увел  объемами 14 12 07 " xfId="1420" xr:uid="{A78053BD-D2F8-416C-9918-0107FE9F805B}"/>
    <cellStyle name="_Книга3_Nsi - next_last version_DCF_Pavlodar_9" xfId="1421" xr:uid="{14C7DDCA-F3D7-41D9-8F5E-C4504D62624F}"/>
    <cellStyle name="_Книга3_Nsi - plan - final" xfId="1422" xr:uid="{D3B5FB1C-65B3-4FD3-9FFB-A98592DBAB0B}"/>
    <cellStyle name="_Книга3_Nsi - plan - final_DCF" xfId="1423" xr:uid="{D8BEFEBA-ADFB-41F3-90E2-FBECBB9ABE4E}"/>
    <cellStyle name="_Книга3_Nsi - plan - final_DCF 3 с увел  объемами 14 12 07 " xfId="1424" xr:uid="{318F095F-061B-4A6E-AB3D-5C53E4376580}"/>
    <cellStyle name="_Книга3_Nsi - plan - final_DCF_Pavlodar_9" xfId="1425" xr:uid="{90758273-2229-4C9B-A5C5-36258B0DC31A}"/>
    <cellStyle name="_Книга3_Nsi -super_ last version" xfId="1426" xr:uid="{A6C86EB1-8A60-4210-990D-3FFBFC078512}"/>
    <cellStyle name="_Книга3_Nsi -super_ last version_DCF" xfId="1427" xr:uid="{E4B27149-A13E-4E17-BFEE-460BBBFD308C}"/>
    <cellStyle name="_Книга3_Nsi -super_ last version_DCF 3 с увел  объемами 14 12 07 " xfId="1428" xr:uid="{CC4DA6EE-C944-417C-A142-66F4D44F5979}"/>
    <cellStyle name="_Книга3_Nsi -super_ last version_DCF_Pavlodar_9" xfId="1429" xr:uid="{4902FC4E-828C-49AE-8EDE-E501E66974A2}"/>
    <cellStyle name="_Книга3_Nsi(2)" xfId="1430" xr:uid="{943E6A90-3D9C-4356-A636-16FEB6E126DA}"/>
    <cellStyle name="_Книга3_Nsi(2)_DCF" xfId="1431" xr:uid="{B084AA51-0810-41F7-856A-A7710FD7700E}"/>
    <cellStyle name="_Книга3_Nsi(2)_DCF 3 с увел  объемами 14 12 07 " xfId="1432" xr:uid="{A41FE4D7-0336-412A-9607-D5CB7ECAF00B}"/>
    <cellStyle name="_Книга3_Nsi(2)_DCF_Pavlodar_9" xfId="1433" xr:uid="{CEDCFB9D-E4AC-4468-8DB0-B3E76F230CF5}"/>
    <cellStyle name="_Книга3_Nsi_1" xfId="1434" xr:uid="{A0C06875-5BA4-4541-A09E-C90922753FB8}"/>
    <cellStyle name="_Книга3_Nsi_1_DCF" xfId="1435" xr:uid="{6CC06164-43E4-4C7E-94C1-5302A6A31EDE}"/>
    <cellStyle name="_Книга3_Nsi_1_DCF 3 с увел  объемами 14 12 07 " xfId="1436" xr:uid="{9581201F-3177-4831-B79D-A689B68A7BC7}"/>
    <cellStyle name="_Книга3_Nsi_1_DCF_Pavlodar_9" xfId="1437" xr:uid="{BBE4536C-2151-4F49-B35D-3BBEF79FB6C3}"/>
    <cellStyle name="_Книга3_Nsi_139" xfId="1438" xr:uid="{20167EFA-DA8E-4638-910E-BCAC0FD7B156}"/>
    <cellStyle name="_Книга3_Nsi_139_DCF" xfId="1439" xr:uid="{9C6655FA-723E-4941-BA7F-3DEA7CFC5F12}"/>
    <cellStyle name="_Книга3_Nsi_139_DCF 3 с увел  объемами 14 12 07 " xfId="1440" xr:uid="{B069D55E-CAF8-40C2-8AB0-BA0D8E3BC47B}"/>
    <cellStyle name="_Книга3_Nsi_139_DCF_Pavlodar_9" xfId="1441" xr:uid="{28DDE6E8-3EB8-4749-882A-D961349350C7}"/>
    <cellStyle name="_Книга3_Nsi_140" xfId="1442" xr:uid="{4B513E1C-08F0-4FD7-AB6B-A02AA66EBBD4}"/>
    <cellStyle name="_Книга3_Nsi_140(Зах)" xfId="1443" xr:uid="{2A29CAF9-B084-456A-9F7A-CCC40D6F1CE5}"/>
    <cellStyle name="_Книга3_Nsi_140(Зах)_DCF" xfId="1444" xr:uid="{70F23CFC-8D03-41F2-8ACA-FC1EA0018518}"/>
    <cellStyle name="_Книга3_Nsi_140(Зах)_DCF 3 с увел  объемами 14 12 07 " xfId="1445" xr:uid="{A174906B-94FF-4617-8461-9B4C4F64F17F}"/>
    <cellStyle name="_Книга3_Nsi_140(Зах)_DCF_Pavlodar_9" xfId="1446" xr:uid="{E91D689E-7898-4ECF-BA5E-519ED8885D4A}"/>
    <cellStyle name="_Книга3_Nsi_140_DCF" xfId="1447" xr:uid="{574E567C-56D3-451C-A489-B3DA59D52CC9}"/>
    <cellStyle name="_Книга3_Nsi_140_DCF 3 с увел  объемами 14 12 07 " xfId="1448" xr:uid="{FE413900-6F6B-459A-BBB0-EC76CDE773F7}"/>
    <cellStyle name="_Книга3_Nsi_140_DCF_Pavlodar_9" xfId="1449" xr:uid="{96C6C24F-9E29-4AB1-A964-5504BF109D33}"/>
    <cellStyle name="_Книга3_Nsi_140_mod" xfId="1450" xr:uid="{1AFDD36C-E74E-47BC-93D3-7A87E5036A8A}"/>
    <cellStyle name="_Книга3_Nsi_140_mod_DCF" xfId="1451" xr:uid="{02DE82B5-D080-481B-A503-DCC0AE906BA9}"/>
    <cellStyle name="_Книга3_Nsi_140_mod_DCF 3 с увел  объемами 14 12 07 " xfId="1452" xr:uid="{0025C2B4-65F2-40EE-8521-1D232A75ACEF}"/>
    <cellStyle name="_Книга3_Nsi_140_mod_DCF_Pavlodar_9" xfId="1453" xr:uid="{ADD69371-9D6F-499F-9752-41846B6B60FF}"/>
    <cellStyle name="_Книга3_Nsi_158" xfId="1454" xr:uid="{6E53BFD7-94D9-49B0-9FFA-FE3363069A93}"/>
    <cellStyle name="_Книга3_Nsi_158_DCF" xfId="1455" xr:uid="{5E3F2DF6-9DC0-4B68-9FEF-64461ACCED4B}"/>
    <cellStyle name="_Книга3_Nsi_158_DCF 3 с увел  объемами 14 12 07 " xfId="1456" xr:uid="{B0792C7E-1DBD-42A2-B0B9-67FE3E86A778}"/>
    <cellStyle name="_Книга3_Nsi_158_DCF_Pavlodar_9" xfId="1457" xr:uid="{9CE803CE-F43F-47B4-834D-2B81E9144250}"/>
    <cellStyle name="_Книга3_Nsi_DCF" xfId="1458" xr:uid="{1609C797-73E1-4F1C-8C5B-88319D73B0F9}"/>
    <cellStyle name="_Книга3_Nsi_DCF 3 с увел  объемами 14 12 07 " xfId="1459" xr:uid="{75029070-BCF0-4493-B658-8929F81AE48E}"/>
    <cellStyle name="_Книга3_Nsi_DCF_Pavlodar_9" xfId="1460" xr:uid="{A943B8EC-4BC5-4267-B174-87A9E2FAA2D0}"/>
    <cellStyle name="_Книга3_Nsi_Express" xfId="1461" xr:uid="{AA319125-D699-47A4-B36D-4280B66B2031}"/>
    <cellStyle name="_Книга3_Nsi_Express_DCF" xfId="1462" xr:uid="{512924A1-44E6-4D95-8BA2-767084C431AD}"/>
    <cellStyle name="_Книга3_Nsi_Express_DCF 3 с увел  объемами 14 12 07 " xfId="1463" xr:uid="{E27DC541-57DA-458A-A94F-706247C558EB}"/>
    <cellStyle name="_Книга3_Nsi_Express_DCF_Pavlodar_9" xfId="1464" xr:uid="{B796567D-6DD0-4130-A8D3-90815C57FF94}"/>
    <cellStyle name="_Книга3_Nsi_Jan1" xfId="1465" xr:uid="{C8EB2E11-1726-4048-A6A6-021FC96AB31A}"/>
    <cellStyle name="_Книга3_Nsi_Jan1_DCF" xfId="1466" xr:uid="{D721B7AE-DFC5-4235-9B42-A6330A7A0498}"/>
    <cellStyle name="_Книга3_Nsi_Jan1_DCF 3 с увел  объемами 14 12 07 " xfId="1467" xr:uid="{15121E6E-FD6D-4ED8-9F82-569CF12FBB69}"/>
    <cellStyle name="_Книга3_Nsi_Jan1_DCF_Pavlodar_9" xfId="1468" xr:uid="{89924158-9BE2-485D-91FB-F0CC507205C0}"/>
    <cellStyle name="_Книга3_Nsi_test" xfId="1469" xr:uid="{D0A90BFF-A909-459C-90AE-D6506FA738E1}"/>
    <cellStyle name="_Книга3_Nsi_test_DCF" xfId="1470" xr:uid="{82D28BFB-5B00-43A2-93FC-4E1DEB04E501}"/>
    <cellStyle name="_Книга3_Nsi_test_DCF 3 с увел  объемами 14 12 07 " xfId="1471" xr:uid="{07A4478D-A2B8-492B-891B-EFD07277C91D}"/>
    <cellStyle name="_Книга3_Nsi_test_DCF_Pavlodar_9" xfId="1472" xr:uid="{FB294377-5ADC-4618-AF03-DB60FAB77B2C}"/>
    <cellStyle name="_Книга3_Nsi2" xfId="1473" xr:uid="{69609FEC-84F8-47C3-98CE-6177435ADF13}"/>
    <cellStyle name="_Книга3_Nsi2_DCF" xfId="1474" xr:uid="{E58FD71B-910C-46A4-9FA6-9D7985596BB5}"/>
    <cellStyle name="_Книга3_Nsi2_DCF 3 с увел  объемами 14 12 07 " xfId="1475" xr:uid="{B7131E7B-315B-43FA-8CBA-B4945C07B09A}"/>
    <cellStyle name="_Книга3_Nsi2_DCF_Pavlodar_9" xfId="1476" xr:uid="{44547C50-8F82-4AEF-AEE3-860EC53F71C9}"/>
    <cellStyle name="_Книга3_Nsi-Services" xfId="1477" xr:uid="{81CEE96A-7AEA-4CC4-B024-13F168183D81}"/>
    <cellStyle name="_Книга3_Nsi-Services_DCF" xfId="1478" xr:uid="{EEE75C72-D25C-4DAA-9D17-0AB52CA268C8}"/>
    <cellStyle name="_Книга3_Nsi-Services_DCF 3 с увел  объемами 14 12 07 " xfId="1479" xr:uid="{F9574743-BD88-41A3-8F15-807DA7A7EF98}"/>
    <cellStyle name="_Книга3_Nsi-Services_DCF_Pavlodar_9" xfId="1480" xr:uid="{210F647F-1422-4BEF-941A-342D8E349DB0}"/>
    <cellStyle name="_Книга3_P&amp;L" xfId="1481" xr:uid="{84CB7665-C7A0-422F-AA5C-B482798BF4AF}"/>
    <cellStyle name="_Книга3_P&amp;L_DCF" xfId="1482" xr:uid="{F34CEEDF-008F-4C94-8E71-E3F41A3C1843}"/>
    <cellStyle name="_Книга3_P&amp;L_DCF 3 с увел  объемами 14 12 07 " xfId="1483" xr:uid="{B7853507-FD75-442A-A633-9096EA874181}"/>
    <cellStyle name="_Книга3_P&amp;L_DCF_Pavlodar_9" xfId="1484" xr:uid="{35B76A55-D3DF-4B05-8002-408D4C7AA11C}"/>
    <cellStyle name="_Книга3_S0400" xfId="1485" xr:uid="{ADD0D8A3-7F80-47E3-AA91-E55BDD0DA971}"/>
    <cellStyle name="_Книга3_S0400_DCF" xfId="1486" xr:uid="{D42AC92A-033A-4F68-A079-1BFAB2BBF1EC}"/>
    <cellStyle name="_Книга3_S0400_DCF 3 с увел  объемами 14 12 07 " xfId="1487" xr:uid="{A3709753-52CA-49A0-8AE8-544A35460718}"/>
    <cellStyle name="_Книга3_S0400_DCF_Pavlodar_9" xfId="1488" xr:uid="{43907F3D-D5B3-48C5-BA36-C56714795E76}"/>
    <cellStyle name="_Книга3_S13001" xfId="1489" xr:uid="{D949D61A-B7C1-4AD5-BBF4-69C2A0D8F78B}"/>
    <cellStyle name="_Книга3_S13001_DCF" xfId="1490" xr:uid="{0EBBBBEE-8E7E-4960-8CB5-6DE9B21424BA}"/>
    <cellStyle name="_Книга3_S13001_DCF 3 с увел  объемами 14 12 07 " xfId="1491" xr:uid="{CDA286F6-14B8-4CEF-8433-69429432F7F5}"/>
    <cellStyle name="_Книга3_S13001_DCF_Pavlodar_9" xfId="1492" xr:uid="{5A9A78D8-F27F-4FEA-A75C-CB885F337D0A}"/>
    <cellStyle name="_Книга3_Sheet1" xfId="1493" xr:uid="{831F78C8-BBED-43AA-B4AC-01C6EBA9DBCA}"/>
    <cellStyle name="_Книга3_Sheet1_DCF" xfId="1494" xr:uid="{58DFD6E7-0F04-4EFF-AAD0-013FB40C3517}"/>
    <cellStyle name="_Книга3_Sheet1_DCF 3 с увел  объемами 14 12 07 " xfId="1495" xr:uid="{2E9706F8-9825-4851-96F0-88B1CFA0B04E}"/>
    <cellStyle name="_Книга3_Sheet1_DCF_Pavlodar_9" xfId="1496" xr:uid="{F98399F0-739A-4214-A5AE-A02D53B2EA14}"/>
    <cellStyle name="_Книга3_sofi - plan_AP270202ii" xfId="1497" xr:uid="{7FB59B45-83C3-4515-94FB-DFF0B21F3BE4}"/>
    <cellStyle name="_Книга3_sofi - plan_AP270202ii_DCF" xfId="1498" xr:uid="{08BC9FDD-92A1-4F0D-9C37-7A6AD9D25C95}"/>
    <cellStyle name="_Книга3_sofi - plan_AP270202ii_DCF 3 с увел  объемами 14 12 07 " xfId="1499" xr:uid="{58A4062D-42DE-4E86-B690-FD5B94557DDA}"/>
    <cellStyle name="_Книга3_sofi - plan_AP270202ii_DCF_Pavlodar_9" xfId="1500" xr:uid="{63CD2D61-C0AA-4E14-B031-3347FA49DC98}"/>
    <cellStyle name="_Книга3_sofi - plan_AP270202iii" xfId="1501" xr:uid="{EFABA921-1D1B-4ED1-89CD-5986E19A4935}"/>
    <cellStyle name="_Книга3_sofi - plan_AP270202iii_DCF" xfId="1502" xr:uid="{C36F8A08-CD33-4F94-A4F1-07F07DBAA0C8}"/>
    <cellStyle name="_Книга3_sofi - plan_AP270202iii_DCF 3 с увел  объемами 14 12 07 " xfId="1503" xr:uid="{FE63D804-6D37-4278-9029-EFE7DA341FA1}"/>
    <cellStyle name="_Книга3_sofi - plan_AP270202iii_DCF_Pavlodar_9" xfId="1504" xr:uid="{5AF0FFF1-60EB-443C-B971-A6B244598349}"/>
    <cellStyle name="_Книга3_sofi - plan_AP270202iv" xfId="1505" xr:uid="{475639F2-F108-4B7B-BBE0-2B9A131EB29F}"/>
    <cellStyle name="_Книга3_sofi - plan_AP270202iv_DCF" xfId="1506" xr:uid="{3CC2C7DC-ABDE-4719-8194-6A3DB17D2524}"/>
    <cellStyle name="_Книга3_sofi - plan_AP270202iv_DCF 3 с увел  объемами 14 12 07 " xfId="1507" xr:uid="{8796CDE5-7518-447C-821A-BB5B6766B5AD}"/>
    <cellStyle name="_Книга3_sofi - plan_AP270202iv_DCF_Pavlodar_9" xfId="1508" xr:uid="{2BB74F71-A252-4328-9409-F559C1DDC0D8}"/>
    <cellStyle name="_Книга3_Sofi vs Sobi" xfId="1509" xr:uid="{FD90D714-898A-45B9-AFD0-D50C37C2F89B}"/>
    <cellStyle name="_Книга3_Sofi vs Sobi_DCF" xfId="1510" xr:uid="{E4256C57-2347-44CE-AB8C-F4C835CF348D}"/>
    <cellStyle name="_Книга3_Sofi vs Sobi_DCF 3 с увел  объемами 14 12 07 " xfId="1511" xr:uid="{27EF88F9-6832-4545-AFA6-F602E471FA4C}"/>
    <cellStyle name="_Книга3_Sofi vs Sobi_DCF_Pavlodar_9" xfId="1512" xr:uid="{09B349F4-D79A-4A7C-87BF-510E408F57F1}"/>
    <cellStyle name="_Книга3_Sofi_PBD 27-11-01" xfId="1513" xr:uid="{61C8795E-4B0E-4120-AEFF-FB70683C3DB7}"/>
    <cellStyle name="_Книга3_Sofi_PBD 27-11-01_DCF" xfId="1514" xr:uid="{9CB3DEFD-C7FF-4C44-82CE-3BC4E459BA29}"/>
    <cellStyle name="_Книга3_Sofi_PBD 27-11-01_DCF 3 с увел  объемами 14 12 07 " xfId="1515" xr:uid="{5B1BAB7D-09BD-4563-AE5F-63062709B575}"/>
    <cellStyle name="_Книга3_Sofi_PBD 27-11-01_DCF_Pavlodar_9" xfId="1516" xr:uid="{D3DAA5B2-35C2-4E6B-B940-D619944F2B7C}"/>
    <cellStyle name="_Книга3_SOFI_TEPs_AOK_130902" xfId="1517" xr:uid="{A9AB1268-135F-403B-8A0C-A63BC4ACC045}"/>
    <cellStyle name="_Книга3_SOFI_TEPs_AOK_130902_DCF" xfId="1518" xr:uid="{1B429AC5-B9B9-418D-9877-0DBA42E4B1BD}"/>
    <cellStyle name="_Книга3_SOFI_TEPs_AOK_130902_DCF 3 с увел  объемами 14 12 07 " xfId="1519" xr:uid="{6A4FCA52-3712-4EC3-8D5C-CE5E093C34DA}"/>
    <cellStyle name="_Книга3_SOFI_TEPs_AOK_130902_DCF_Pavlodar_9" xfId="1520" xr:uid="{D02D504B-1723-4BD9-920F-28DE579936FD}"/>
    <cellStyle name="_Книга3_Sofi145a" xfId="1521" xr:uid="{5E169B33-687F-47B4-BDB8-0B3334E01D12}"/>
    <cellStyle name="_Книга3_Sofi145a_DCF" xfId="1522" xr:uid="{EF2B1DA9-C631-4708-8043-B526A8E71C7D}"/>
    <cellStyle name="_Книга3_Sofi145a_DCF 3 с увел  объемами 14 12 07 " xfId="1523" xr:uid="{13B93F58-A9E1-499D-9329-639976C0E083}"/>
    <cellStyle name="_Книга3_Sofi145a_DCF_Pavlodar_9" xfId="1524" xr:uid="{F5376D80-63B5-4432-B763-698649880BF6}"/>
    <cellStyle name="_Книга3_Sofi153" xfId="1525" xr:uid="{8CA388EC-DEAB-4CCE-A95A-824E079F1B15}"/>
    <cellStyle name="_Книга3_Sofi153_DCF" xfId="1526" xr:uid="{4E05EEEF-ED46-47AD-BEED-D44C461FD7CA}"/>
    <cellStyle name="_Книга3_Sofi153_DCF 3 с увел  объемами 14 12 07 " xfId="1527" xr:uid="{054B333D-2A34-4953-BED4-47211369716E}"/>
    <cellStyle name="_Книга3_Sofi153_DCF_Pavlodar_9" xfId="1528" xr:uid="{1379B510-F0C8-4181-9BD1-A6EE96EE745A}"/>
    <cellStyle name="_Книга3_Summary" xfId="1529" xr:uid="{205FCDD0-24B9-490B-978F-F166C3C5B5B6}"/>
    <cellStyle name="_Книга3_Summary_DCF" xfId="1530" xr:uid="{FB540253-AA84-412B-89C5-BB853C01FDF8}"/>
    <cellStyle name="_Книга3_Summary_DCF 3 с увел  объемами 14 12 07 " xfId="1531" xr:uid="{08D3DFD9-E97C-4D64-A849-479443AD48B4}"/>
    <cellStyle name="_Книга3_Summary_DCF_Pavlodar_9" xfId="1532" xr:uid="{15864FFA-A6E4-4F49-8DD8-BD40CA156714}"/>
    <cellStyle name="_Книга3_SXXXX_Express_c Links" xfId="1533" xr:uid="{0C257288-F112-4397-8D70-3B418CF054A5}"/>
    <cellStyle name="_Книга3_SXXXX_Express_c Links_DCF" xfId="1534" xr:uid="{6B6F5ED3-92FD-4E4B-8E46-AD705BE474CD}"/>
    <cellStyle name="_Книга3_SXXXX_Express_c Links_DCF 3 с увел  объемами 14 12 07 " xfId="1535" xr:uid="{7A6C6516-C557-47C1-9AA0-F7DA6E2EB1E5}"/>
    <cellStyle name="_Книга3_SXXXX_Express_c Links_DCF_Pavlodar_9" xfId="1536" xr:uid="{52DC2463-7DC1-4B15-949D-47839119351C}"/>
    <cellStyle name="_Книга3_Tax_form_1кв_3" xfId="1537" xr:uid="{54FA26FB-3025-4DB2-AB08-D73D7BDFF5DB}"/>
    <cellStyle name="_Книга3_Tax_form_1кв_3_DCF" xfId="1538" xr:uid="{A997E4E8-1FC8-4210-8231-BC9A878F97FE}"/>
    <cellStyle name="_Книга3_Tax_form_1кв_3_DCF 3 с увел  объемами 14 12 07 " xfId="1539" xr:uid="{F25FAAED-1624-4206-BFF9-7F9D1B475975}"/>
    <cellStyle name="_Книга3_Tax_form_1кв_3_DCF_Pavlodar_9" xfId="1540" xr:uid="{093FF226-0BE5-45DB-AE28-216AB538F2EE}"/>
    <cellStyle name="_Книга3_test_11" xfId="1541" xr:uid="{7972D7A6-141E-41D4-8AE5-8F2279AA0E08}"/>
    <cellStyle name="_Книга3_test_11_DCF" xfId="1542" xr:uid="{426BD0FE-1DA8-4D71-9D5F-3B594762E852}"/>
    <cellStyle name="_Книга3_test_11_DCF 3 с увел  объемами 14 12 07 " xfId="1543" xr:uid="{39DEF774-18D3-47AF-88D2-411EE8DCF4F0}"/>
    <cellStyle name="_Книга3_test_11_DCF_Pavlodar_9" xfId="1544" xr:uid="{B458099D-540B-4E7C-B0ED-F49A9DE57DD5}"/>
    <cellStyle name="_Книга3_БКЭ" xfId="1545" xr:uid="{00A3BF87-E659-4C8F-ABCF-97AD2BE483B7}"/>
    <cellStyle name="_Книга3_БКЭ_DCF" xfId="1546" xr:uid="{B6609555-2E40-44BB-AF4D-EAF0520FB882}"/>
    <cellStyle name="_Книга3_БКЭ_DCF 3 с увел  объемами 14 12 07 " xfId="1547" xr:uid="{005A4840-5EA0-4A4C-9A35-661248D89047}"/>
    <cellStyle name="_Книга3_БКЭ_DCF_Pavlodar_9" xfId="1548" xr:uid="{F34AB1B2-A6D5-4747-9394-81C0ACAE3A51}"/>
    <cellStyle name="_Книга3_для вставки в пакет за 2001" xfId="1549" xr:uid="{89194C20-3FBC-48A4-8E2B-2B564DB164F2}"/>
    <cellStyle name="_Книга3_для вставки в пакет за 2001_DCF" xfId="1550" xr:uid="{86EEE563-CE65-4A2A-9741-7201497DAA90}"/>
    <cellStyle name="_Книга3_для вставки в пакет за 2001_DCF 3 с увел  объемами 14 12 07 " xfId="1551" xr:uid="{FBF63A55-279F-4632-964C-6F636CE1E0AD}"/>
    <cellStyle name="_Книга3_для вставки в пакет за 2001_DCF_Pavlodar_9" xfId="1552" xr:uid="{FF3AC4A3-945D-4519-9640-E4CF8B890C81}"/>
    <cellStyle name="_Книга3_дляГалиныВ" xfId="1553" xr:uid="{AC3DFA8B-9567-4DC6-BDA9-724FC706ECA4}"/>
    <cellStyle name="_Книга3_дляГалиныВ_DCF" xfId="1554" xr:uid="{FA87B4D0-A40E-4989-8478-BA2E3ADD0DB2}"/>
    <cellStyle name="_Книга3_дляГалиныВ_DCF 3 с увел  объемами 14 12 07 " xfId="1555" xr:uid="{864FB43D-9D1E-45B8-8121-6CAA90FAF966}"/>
    <cellStyle name="_Книга3_дляГалиныВ_DCF_Pavlodar_9" xfId="1556" xr:uid="{14799EA4-1C16-4C37-BB4D-FA3EA4268BA3}"/>
    <cellStyle name="_Книга3_Книга7" xfId="1557" xr:uid="{22AE96DB-6AE7-4E03-9BE5-0542F87F6529}"/>
    <cellStyle name="_Книга3_Книга7_DCF" xfId="1558" xr:uid="{A677F11C-E921-41D3-8818-06A1F53BF391}"/>
    <cellStyle name="_Книга3_Книга7_DCF 3 с увел  объемами 14 12 07 " xfId="1559" xr:uid="{998E34EE-3C24-4E71-B8E5-E1BEA6611963}"/>
    <cellStyle name="_Книга3_Книга7_DCF_Pavlodar_9" xfId="1560" xr:uid="{0A292930-F6BB-423A-B858-8973723D9AA7}"/>
    <cellStyle name="_Книга3_Лист1" xfId="1561" xr:uid="{910B1A63-D6CD-4539-B50D-28310A75B13F}"/>
    <cellStyle name="_Книга3_Лист1_DCF" xfId="1562" xr:uid="{21679E3E-7637-46C2-BE93-85B8BD60E58F}"/>
    <cellStyle name="_Книга3_Лист1_DCF 3 с увел  объемами 14 12 07 " xfId="1563" xr:uid="{DE0DF648-E9E5-4CA6-A1FD-BCB73425C3D4}"/>
    <cellStyle name="_Книга3_Лист1_DCF_Pavlodar_9" xfId="1564" xr:uid="{8941D5D0-5772-49F7-B5D9-AEC03E1128CE}"/>
    <cellStyle name="_Книга3_ОСН. ДЕЯТ." xfId="1565" xr:uid="{D7AA7AF9-1046-464C-A9B4-89AF315D668E}"/>
    <cellStyle name="_Книга3_ОСН. ДЕЯТ._DCF" xfId="1566" xr:uid="{C92292DA-8168-4671-AE20-36783083432E}"/>
    <cellStyle name="_Книга3_ОСН. ДЕЯТ._DCF 3 с увел  объемами 14 12 07 " xfId="1567" xr:uid="{C92B9EAB-F8E4-4924-9FBF-9EC8DB602AA3}"/>
    <cellStyle name="_Книга3_ОСН. ДЕЯТ._DCF_Pavlodar_9" xfId="1568" xr:uid="{D28029ED-6810-4847-B282-E336E44D551E}"/>
    <cellStyle name="_Книга3_Подразделения" xfId="1569" xr:uid="{4657C2C8-0C37-4EA1-8DE9-E4ED67203097}"/>
    <cellStyle name="_Книга3_Подразделения_DCF" xfId="1570" xr:uid="{A1D1DE4B-D5FC-4289-8957-CA628A61E878}"/>
    <cellStyle name="_Книга3_Подразделения_DCF 3 с увел  объемами 14 12 07 " xfId="1571" xr:uid="{62B92672-A3A3-481F-B440-AA9FAF377E98}"/>
    <cellStyle name="_Книга3_Подразделения_DCF_Pavlodar_9" xfId="1572" xr:uid="{8461330F-E717-4CCF-8DCC-6BF23C2D6D1F}"/>
    <cellStyle name="_Книга3_Список тиражирования" xfId="1573" xr:uid="{476E3DDD-4F63-4EEF-8F8F-D36C6E62D9BE}"/>
    <cellStyle name="_Книга3_Список тиражирования_DCF" xfId="1574" xr:uid="{60727340-1FD3-4265-B6C3-1EB5C042F10A}"/>
    <cellStyle name="_Книга3_Список тиражирования_DCF 3 с увел  объемами 14 12 07 " xfId="1575" xr:uid="{FE0E9E6B-5BD3-4716-9E5D-06CC3CAE9B74}"/>
    <cellStyle name="_Книга3_Список тиражирования_DCF_Pavlodar_9" xfId="1576" xr:uid="{52D33BF6-03E4-4556-B84A-974CB2D76152}"/>
    <cellStyle name="_Книга3_Форма 12 last" xfId="1577" xr:uid="{27DC360D-9F44-419D-8090-8CBB069797B3}"/>
    <cellStyle name="_Книга3_Форма 12 last_DCF" xfId="1578" xr:uid="{DF15966A-083C-44BA-96A4-ABF3FA3DDF49}"/>
    <cellStyle name="_Книга3_Форма 12 last_DCF 3 с увел  объемами 14 12 07 " xfId="1579" xr:uid="{52AE0159-762B-4ED2-8CA1-3B30937A5867}"/>
    <cellStyle name="_Книга3_Форма 12 last_DCF_Pavlodar_9" xfId="1580" xr:uid="{E948DD02-7631-4AB9-B52B-533E68193267}"/>
    <cellStyle name="_Книга7" xfId="1581" xr:uid="{9E5F0B19-AE65-44FB-9F52-E49726024435}"/>
    <cellStyle name="_Книга7_Capex-new" xfId="1582" xr:uid="{A3A59330-B079-498B-B01F-5D0C3591FD60}"/>
    <cellStyle name="_Книга7_Capex-new_DCF" xfId="1583" xr:uid="{DC96D638-E268-4406-A15F-DABE2B100FFB}"/>
    <cellStyle name="_Книга7_Capex-new_DCF 3 с увел  объемами 14 12 07 " xfId="1584" xr:uid="{8F7F4610-1F0A-40CB-B671-0CEEF6405A9F}"/>
    <cellStyle name="_Книга7_Capex-new_DCF_Pavlodar_9" xfId="1585" xr:uid="{6E3860B1-F165-4F27-A3CB-562DC4614CCB}"/>
    <cellStyle name="_Книга7_DCF" xfId="1586" xr:uid="{07FA98D2-03F1-4B9E-8B8C-12A4EAEFB95A}"/>
    <cellStyle name="_Книга7_DCF 3 с увел  объемами 14 12 07 " xfId="1587" xr:uid="{6D53FC6B-7AF5-4537-B9D5-4A04BE704F02}"/>
    <cellStyle name="_Книга7_DCF_Pavlodar_9" xfId="1588" xr:uid="{28601D32-963B-4B5A-BA1E-BC792947E956}"/>
    <cellStyle name="_Книга7_Financial Plan - final_2" xfId="1589" xr:uid="{CD72BCD9-0654-4C1B-9606-CD74698D0F27}"/>
    <cellStyle name="_Книга7_Financial Plan - final_2_DCF" xfId="1590" xr:uid="{4ED49E97-54FF-4F8D-A459-F56178C0E8CC}"/>
    <cellStyle name="_Книга7_Financial Plan - final_2_DCF 3 с увел  объемами 14 12 07 " xfId="1591" xr:uid="{63C14008-74F9-45B5-90A3-C3489869FC84}"/>
    <cellStyle name="_Книга7_Financial Plan - final_2_DCF_Pavlodar_9" xfId="1592" xr:uid="{487AB9AC-94A4-4B6B-87E2-15B7115D02DD}"/>
    <cellStyle name="_Книга7_Form 01(MB)" xfId="1593" xr:uid="{B8F2D7A7-748A-40AD-9BC9-1D9DFFBFEC7B}"/>
    <cellStyle name="_Книга7_Form 01(MB)_DCF" xfId="1594" xr:uid="{B12BDF08-B496-43C2-AEC0-24999EDAFFB5}"/>
    <cellStyle name="_Книга7_Form 01(MB)_DCF 3 с увел  объемами 14 12 07 " xfId="1595" xr:uid="{04D393C2-E5BB-469C-B132-A5D06D5717CE}"/>
    <cellStyle name="_Книга7_Form 01(MB)_DCF_Pavlodar_9" xfId="1596" xr:uid="{BBDAB0D4-7F41-49B1-8777-BACD44FAFCBF}"/>
    <cellStyle name="_Книга7_Links_NK" xfId="1597" xr:uid="{0B808481-FB45-428C-9E62-2D6DC79517CC}"/>
    <cellStyle name="_Книга7_Links_NK_DCF" xfId="1598" xr:uid="{AF66B576-B382-4E94-9F3E-3FF411B53B97}"/>
    <cellStyle name="_Книга7_Links_NK_DCF 3 с увел  объемами 14 12 07 " xfId="1599" xr:uid="{59A2960A-FBCC-4A6C-83DF-D37BB42C9244}"/>
    <cellStyle name="_Книга7_Links_NK_DCF_Pavlodar_9" xfId="1600" xr:uid="{30132DE7-C893-4245-904E-DC482F88C2F1}"/>
    <cellStyle name="_Книга7_N20_5" xfId="1601" xr:uid="{C9CD6A0A-1E58-408A-81BD-C9B67513042A}"/>
    <cellStyle name="_Книга7_N20_5_DCF" xfId="1602" xr:uid="{CA0EF54C-D4D8-45CB-8D74-95D1D360D98E}"/>
    <cellStyle name="_Книга7_N20_5_DCF 3 с увел  объемами 14 12 07 " xfId="1603" xr:uid="{71BE1619-9003-4995-AABE-792015DD6561}"/>
    <cellStyle name="_Книга7_N20_5_DCF_Pavlodar_9" xfId="1604" xr:uid="{636D01E7-7C69-4E35-9CAA-9A7E31F5D478}"/>
    <cellStyle name="_Книга7_N20_6" xfId="1605" xr:uid="{189DF9A7-F71B-4780-A900-8F3B59CD9C88}"/>
    <cellStyle name="_Книга7_N20_6_DCF" xfId="1606" xr:uid="{79157C69-44FF-4BB6-9A02-C94BE18351A1}"/>
    <cellStyle name="_Книга7_N20_6_DCF 3 с увел  объемами 14 12 07 " xfId="1607" xr:uid="{6FB268F5-28BE-4C4E-AFD0-0265CF7D0683}"/>
    <cellStyle name="_Книга7_N20_6_DCF_Pavlodar_9" xfId="1608" xr:uid="{61FBCA4B-BB4E-457B-814B-E00B5F8F9A58}"/>
    <cellStyle name="_Книга7_New Form10_2" xfId="1609" xr:uid="{3364737D-6377-445B-AD2A-ACFB7D877180}"/>
    <cellStyle name="_Книга7_New Form10_2_DCF" xfId="1610" xr:uid="{8ADBA505-2BCC-4161-8D81-61D53DA18B2E}"/>
    <cellStyle name="_Книга7_New Form10_2_DCF 3 с увел  объемами 14 12 07 " xfId="1611" xr:uid="{62BD5932-F7C3-4A7C-B25F-2045FC583497}"/>
    <cellStyle name="_Книга7_New Form10_2_DCF_Pavlodar_9" xfId="1612" xr:uid="{4DD22E2D-E424-4A88-82F3-82D3C1DF0B0E}"/>
    <cellStyle name="_Книга7_Nsi" xfId="1613" xr:uid="{96EF59EA-BB91-4914-AA27-2D86A225F5FB}"/>
    <cellStyle name="_Книга7_Nsi - last version" xfId="1614" xr:uid="{B6566030-75A8-4B15-B375-D7518859425D}"/>
    <cellStyle name="_Книга7_Nsi - last version for programming" xfId="1615" xr:uid="{7D4E98AE-23FF-4E95-9638-378C3CB290A2}"/>
    <cellStyle name="_Книга7_Nsi - last version for programming_DCF" xfId="1616" xr:uid="{62B7C6EC-9992-415B-A14A-004E2E010427}"/>
    <cellStyle name="_Книга7_Nsi - last version for programming_DCF 3 с увел  объемами 14 12 07 " xfId="1617" xr:uid="{43E47081-DB65-4FFC-B632-52A349F5CBAA}"/>
    <cellStyle name="_Книга7_Nsi - last version for programming_DCF_Pavlodar_9" xfId="1618" xr:uid="{691BA463-10B4-4218-981B-1EE2B848932E}"/>
    <cellStyle name="_Книга7_Nsi - last version_DCF" xfId="1619" xr:uid="{B9DB837A-AC52-45A7-B520-E9BC5D0D662B}"/>
    <cellStyle name="_Книга7_Nsi - last version_DCF 3 с увел  объемами 14 12 07 " xfId="1620" xr:uid="{466252C9-BBF6-4212-AA67-EBC0F269A1BC}"/>
    <cellStyle name="_Книга7_Nsi - last version_DCF_Pavlodar_9" xfId="1621" xr:uid="{B9729356-B441-4CA8-B756-0196A553C702}"/>
    <cellStyle name="_Книга7_Nsi - next_last version" xfId="1622" xr:uid="{C3DDA5EA-C978-4A6B-8759-02052F95F8D4}"/>
    <cellStyle name="_Книга7_Nsi - next_last version_DCF" xfId="1623" xr:uid="{FBDA382B-F16F-45CD-B246-CB5C5462B3C6}"/>
    <cellStyle name="_Книга7_Nsi - next_last version_DCF 3 с увел  объемами 14 12 07 " xfId="1624" xr:uid="{DB517386-3E64-42DA-9A44-2E7E2D82662A}"/>
    <cellStyle name="_Книга7_Nsi - next_last version_DCF_Pavlodar_9" xfId="1625" xr:uid="{1D3873F1-392E-47FD-89AA-E0EC76DACB33}"/>
    <cellStyle name="_Книга7_Nsi - plan - final" xfId="1626" xr:uid="{0FFC2178-8CAC-4639-8EED-801ED60E3E00}"/>
    <cellStyle name="_Книга7_Nsi - plan - final_DCF" xfId="1627" xr:uid="{E85FFDCD-BE98-4CD5-9EC0-0F7B5867E568}"/>
    <cellStyle name="_Книга7_Nsi - plan - final_DCF 3 с увел  объемами 14 12 07 " xfId="1628" xr:uid="{417A161A-0212-4A85-83E4-8EC920BA1AF7}"/>
    <cellStyle name="_Книга7_Nsi - plan - final_DCF_Pavlodar_9" xfId="1629" xr:uid="{BE368CBE-3BDE-4980-9DE7-0D38AF69F56C}"/>
    <cellStyle name="_Книга7_Nsi -super_ last version" xfId="1630" xr:uid="{D0F7A742-04E2-4725-AA0D-8FD74BF645D4}"/>
    <cellStyle name="_Книга7_Nsi -super_ last version_DCF" xfId="1631" xr:uid="{1773CA91-E508-40FD-A701-7C383AEB1B8F}"/>
    <cellStyle name="_Книга7_Nsi -super_ last version_DCF 3 с увел  объемами 14 12 07 " xfId="1632" xr:uid="{AEDD4AB5-23F6-48F7-A48D-C70A4804C020}"/>
    <cellStyle name="_Книга7_Nsi -super_ last version_DCF_Pavlodar_9" xfId="1633" xr:uid="{B386F5AB-0673-4389-A0B5-E21836EF8348}"/>
    <cellStyle name="_Книга7_Nsi(2)" xfId="1634" xr:uid="{CB26F27D-FD10-464C-A79B-2B9DD2B2F25D}"/>
    <cellStyle name="_Книга7_Nsi(2)_DCF" xfId="1635" xr:uid="{0F05841D-3A8D-4194-BA51-78520B7008A6}"/>
    <cellStyle name="_Книга7_Nsi(2)_DCF 3 с увел  объемами 14 12 07 " xfId="1636" xr:uid="{D8FD51B8-6301-4CC9-81B1-F426A1E267C7}"/>
    <cellStyle name="_Книга7_Nsi(2)_DCF_Pavlodar_9" xfId="1637" xr:uid="{D5D11CFE-AFA7-495F-A559-83CB55736DE3}"/>
    <cellStyle name="_Книга7_Nsi_1" xfId="1638" xr:uid="{41454E5D-F73F-4CB4-AEEE-F055D25CC444}"/>
    <cellStyle name="_Книга7_Nsi_1_DCF" xfId="1639" xr:uid="{EED672B0-0057-4098-AC1E-C76F5312E441}"/>
    <cellStyle name="_Книга7_Nsi_1_DCF 3 с увел  объемами 14 12 07 " xfId="1640" xr:uid="{A775AB41-5457-4690-8730-E2FE7085B3D7}"/>
    <cellStyle name="_Книга7_Nsi_1_DCF_Pavlodar_9" xfId="1641" xr:uid="{BE8E60CF-59DB-47D7-94B3-604AFB62FA89}"/>
    <cellStyle name="_Книга7_Nsi_139" xfId="1642" xr:uid="{9BE244E4-4FF2-4C04-A086-DE3621338349}"/>
    <cellStyle name="_Книга7_Nsi_139_DCF" xfId="1643" xr:uid="{263895C2-AC97-4DE3-89B5-00190EDEB131}"/>
    <cellStyle name="_Книга7_Nsi_139_DCF 3 с увел  объемами 14 12 07 " xfId="1644" xr:uid="{2BAB4B51-3428-4D3F-AC66-E69537289A86}"/>
    <cellStyle name="_Книга7_Nsi_139_DCF_Pavlodar_9" xfId="1645" xr:uid="{154843B4-042B-48E6-AA59-CEFF2B0724EC}"/>
    <cellStyle name="_Книга7_Nsi_140" xfId="1646" xr:uid="{963ECB12-B950-4C8F-8419-22C97507F15B}"/>
    <cellStyle name="_Книга7_Nsi_140(Зах)" xfId="1647" xr:uid="{0BD29FFC-A417-4B90-B361-75997660B2A6}"/>
    <cellStyle name="_Книга7_Nsi_140(Зах)_DCF" xfId="1648" xr:uid="{016D0FC4-A8E1-414E-B39C-A1EFC5BFDE90}"/>
    <cellStyle name="_Книга7_Nsi_140(Зах)_DCF 3 с увел  объемами 14 12 07 " xfId="1649" xr:uid="{A91F44E8-8212-477A-B73C-05C96B84C05C}"/>
    <cellStyle name="_Книга7_Nsi_140(Зах)_DCF_Pavlodar_9" xfId="1650" xr:uid="{65677B7C-11EB-4D90-8539-11D410DF9F55}"/>
    <cellStyle name="_Книга7_Nsi_140_DCF" xfId="1651" xr:uid="{E32936E5-6F25-4A96-955B-387E4D0EB92D}"/>
    <cellStyle name="_Книга7_Nsi_140_DCF 3 с увел  объемами 14 12 07 " xfId="1652" xr:uid="{2561817B-277E-48EB-B1C7-5983997AEABB}"/>
    <cellStyle name="_Книга7_Nsi_140_DCF_Pavlodar_9" xfId="1653" xr:uid="{7D4E28E9-CABF-4327-BF45-2C15830CDA64}"/>
    <cellStyle name="_Книга7_Nsi_140_mod" xfId="1654" xr:uid="{13B3ABCF-4AB7-408F-8717-C8A8D9DBB36B}"/>
    <cellStyle name="_Книга7_Nsi_140_mod_DCF" xfId="1655" xr:uid="{E4F25BAD-38DF-4F8B-BBAA-C70DD7DD761C}"/>
    <cellStyle name="_Книга7_Nsi_140_mod_DCF 3 с увел  объемами 14 12 07 " xfId="1656" xr:uid="{B008592A-60B2-4E7A-9215-52EA10A8E5C0}"/>
    <cellStyle name="_Книга7_Nsi_140_mod_DCF_Pavlodar_9" xfId="1657" xr:uid="{2814602D-4DBE-4E8E-BF59-EB959E08CE30}"/>
    <cellStyle name="_Книга7_Nsi_158" xfId="1658" xr:uid="{56228AEC-CFC3-47CF-A3F6-26E285FB2180}"/>
    <cellStyle name="_Книга7_Nsi_158_DCF" xfId="1659" xr:uid="{936C58DD-7F98-4183-B189-432590829AE5}"/>
    <cellStyle name="_Книга7_Nsi_158_DCF 3 с увел  объемами 14 12 07 " xfId="1660" xr:uid="{F9615188-EF2C-4721-B0FA-00772DEC945C}"/>
    <cellStyle name="_Книга7_Nsi_158_DCF_Pavlodar_9" xfId="1661" xr:uid="{A1D13EBE-441E-41D8-9508-A3B97105C2D4}"/>
    <cellStyle name="_Книга7_Nsi_DCF" xfId="1662" xr:uid="{E8018BA3-1FD9-4446-B835-1C1ED42BB719}"/>
    <cellStyle name="_Книга7_Nsi_DCF 3 с увел  объемами 14 12 07 " xfId="1663" xr:uid="{B1BA4004-6F73-48CA-A55F-C4F737B7D3D6}"/>
    <cellStyle name="_Книга7_Nsi_DCF_Pavlodar_9" xfId="1664" xr:uid="{EA26554D-0697-4962-A54E-E97516B8861D}"/>
    <cellStyle name="_Книга7_Nsi_Express" xfId="1665" xr:uid="{53BA8D55-106E-4ECC-85BD-B7014D452C5D}"/>
    <cellStyle name="_Книга7_Nsi_Express_DCF" xfId="1666" xr:uid="{A54E58B6-30F0-42C5-9F99-497FFC31289B}"/>
    <cellStyle name="_Книга7_Nsi_Express_DCF 3 с увел  объемами 14 12 07 " xfId="1667" xr:uid="{FCE82901-2C28-4204-9939-34D4C77C1C99}"/>
    <cellStyle name="_Книга7_Nsi_Express_DCF_Pavlodar_9" xfId="1668" xr:uid="{8BB56699-F740-4986-9892-2E330975F7E3}"/>
    <cellStyle name="_Книга7_Nsi_Jan1" xfId="1669" xr:uid="{30C262BC-324B-4AB6-BA14-40D4E3AB55C3}"/>
    <cellStyle name="_Книга7_Nsi_Jan1_DCF" xfId="1670" xr:uid="{FBDC96CB-C8F5-4AC6-98AD-8A289606058B}"/>
    <cellStyle name="_Книга7_Nsi_Jan1_DCF 3 с увел  объемами 14 12 07 " xfId="1671" xr:uid="{9AB9A52F-37CB-49D2-A86D-504FC46DCB6D}"/>
    <cellStyle name="_Книга7_Nsi_Jan1_DCF_Pavlodar_9" xfId="1672" xr:uid="{EDB8E88D-D76A-4786-912B-3AEC40FDD5C3}"/>
    <cellStyle name="_Книга7_Nsi_test" xfId="1673" xr:uid="{4AA5EF73-7550-4419-B33C-C4A62AD11B45}"/>
    <cellStyle name="_Книга7_Nsi_test_DCF" xfId="1674" xr:uid="{6485B9A6-FFDB-49E6-9ADB-908F048A598E}"/>
    <cellStyle name="_Книга7_Nsi_test_DCF 3 с увел  объемами 14 12 07 " xfId="1675" xr:uid="{D6442C5A-C9E7-46EA-A109-765581ACA05A}"/>
    <cellStyle name="_Книга7_Nsi_test_DCF_Pavlodar_9" xfId="1676" xr:uid="{6EF587AD-3874-4C2E-8651-0DF7274F12DD}"/>
    <cellStyle name="_Книга7_Nsi2" xfId="1677" xr:uid="{24C88519-5173-42FD-81D7-45313D84B5FC}"/>
    <cellStyle name="_Книга7_Nsi2_DCF" xfId="1678" xr:uid="{8A4F8066-F253-4470-9B84-A654F4C06FB3}"/>
    <cellStyle name="_Книга7_Nsi2_DCF 3 с увел  объемами 14 12 07 " xfId="1679" xr:uid="{41AC6251-1486-4889-BB5F-8833C785DA7D}"/>
    <cellStyle name="_Книга7_Nsi2_DCF_Pavlodar_9" xfId="1680" xr:uid="{9AF57B8C-5A3C-4814-A1D6-615F30023991}"/>
    <cellStyle name="_Книга7_Nsi-Services" xfId="1681" xr:uid="{2A9D4C52-6D11-475B-893A-C4CFABC300BF}"/>
    <cellStyle name="_Книга7_Nsi-Services_DCF" xfId="1682" xr:uid="{3960EC48-B5C6-4612-BBD0-90F04ACB04D3}"/>
    <cellStyle name="_Книга7_Nsi-Services_DCF 3 с увел  объемами 14 12 07 " xfId="1683" xr:uid="{75F23AA2-3E6A-49EC-B5C2-1FC485ADCB35}"/>
    <cellStyle name="_Книга7_Nsi-Services_DCF_Pavlodar_9" xfId="1684" xr:uid="{7A9D3F08-BDA0-48A0-876E-EB549FC588D0}"/>
    <cellStyle name="_Книга7_P&amp;L" xfId="1685" xr:uid="{0FA6FACD-2B57-4856-AAEA-20E76AB5B2CA}"/>
    <cellStyle name="_Книга7_P&amp;L_DCF" xfId="1686" xr:uid="{A65EDD0B-2EB9-4740-AE31-C9EB7A24795A}"/>
    <cellStyle name="_Книга7_P&amp;L_DCF 3 с увел  объемами 14 12 07 " xfId="1687" xr:uid="{15256BC7-4D6C-4C11-A7CD-51F873B8CE13}"/>
    <cellStyle name="_Книга7_P&amp;L_DCF_Pavlodar_9" xfId="1688" xr:uid="{46B6AF71-F6CC-4D90-857B-7D840EA21F55}"/>
    <cellStyle name="_Книга7_S0400" xfId="1689" xr:uid="{ABB68B77-3458-4D7C-B0EE-4841351F5E5D}"/>
    <cellStyle name="_Книга7_S0400_DCF" xfId="1690" xr:uid="{C583A186-EF54-4DC3-B20F-1918B635ED01}"/>
    <cellStyle name="_Книга7_S0400_DCF 3 с увел  объемами 14 12 07 " xfId="1691" xr:uid="{433CB46C-1FE3-4526-9B4D-9B3475473582}"/>
    <cellStyle name="_Книга7_S0400_DCF_Pavlodar_9" xfId="1692" xr:uid="{36D6B25F-E28E-4C95-B7B7-42AC9C152F57}"/>
    <cellStyle name="_Книга7_S13001" xfId="1693" xr:uid="{7CBCC54E-B02F-4E80-9E74-1DBB22F63AA6}"/>
    <cellStyle name="_Книга7_S13001_DCF" xfId="1694" xr:uid="{928008A4-4894-4801-A950-BC3935122036}"/>
    <cellStyle name="_Книга7_S13001_DCF 3 с увел  объемами 14 12 07 " xfId="1695" xr:uid="{A9C8EE7D-E8FB-4079-A79C-17CA156080B8}"/>
    <cellStyle name="_Книга7_S13001_DCF_Pavlodar_9" xfId="1696" xr:uid="{FC1396A1-19AB-43E9-8FFA-8C39B6A07899}"/>
    <cellStyle name="_Книга7_Sheet1" xfId="1697" xr:uid="{01E60660-4DF1-4F89-BD8C-E9450A0A7309}"/>
    <cellStyle name="_Книга7_Sheet1_DCF" xfId="1698" xr:uid="{CE5FC57A-81B6-4A9F-A3FD-FEC70883744B}"/>
    <cellStyle name="_Книга7_Sheet1_DCF 3 с увел  объемами 14 12 07 " xfId="1699" xr:uid="{FEF9910B-4963-47A0-9C73-3C42C1ADFDD4}"/>
    <cellStyle name="_Книга7_Sheet1_DCF_Pavlodar_9" xfId="1700" xr:uid="{C426DA4B-39AD-488D-B11B-D65A89C028AB}"/>
    <cellStyle name="_Книга7_sofi - plan_AP270202ii" xfId="1701" xr:uid="{00EA01BF-C77F-4740-B7E4-9BE2308410EC}"/>
    <cellStyle name="_Книга7_sofi - plan_AP270202ii_DCF" xfId="1702" xr:uid="{FBD85BE3-281D-4DAC-A921-0E39D3058E06}"/>
    <cellStyle name="_Книга7_sofi - plan_AP270202ii_DCF 3 с увел  объемами 14 12 07 " xfId="1703" xr:uid="{1F962FBA-7AEE-4FB2-AA48-75D37B4C08D9}"/>
    <cellStyle name="_Книга7_sofi - plan_AP270202ii_DCF_Pavlodar_9" xfId="1704" xr:uid="{29DEF81A-2482-4757-B2D6-2759DB889877}"/>
    <cellStyle name="_Книга7_sofi - plan_AP270202iii" xfId="1705" xr:uid="{2188BF89-B9A6-45DB-8C5A-0916446617C7}"/>
    <cellStyle name="_Книга7_sofi - plan_AP270202iii_DCF" xfId="1706" xr:uid="{0C1BB1E0-AC42-423B-B6C7-38FD00D22BAA}"/>
    <cellStyle name="_Книга7_sofi - plan_AP270202iii_DCF 3 с увел  объемами 14 12 07 " xfId="1707" xr:uid="{66A55E9C-FD19-4852-AED4-8B2746709FF4}"/>
    <cellStyle name="_Книга7_sofi - plan_AP270202iii_DCF_Pavlodar_9" xfId="1708" xr:uid="{854F3218-E063-4CC0-A8BF-4B7B87DD555A}"/>
    <cellStyle name="_Книга7_sofi - plan_AP270202iv" xfId="1709" xr:uid="{4D00B203-0D6F-40EE-87F7-C698D088B18F}"/>
    <cellStyle name="_Книга7_sofi - plan_AP270202iv_DCF" xfId="1710" xr:uid="{1F3111B5-1710-4485-BD4E-15E597221AA5}"/>
    <cellStyle name="_Книга7_sofi - plan_AP270202iv_DCF 3 с увел  объемами 14 12 07 " xfId="1711" xr:uid="{37D88852-EF8F-4B3F-B16F-69366CBB571D}"/>
    <cellStyle name="_Книга7_sofi - plan_AP270202iv_DCF_Pavlodar_9" xfId="1712" xr:uid="{5DC8BDC9-8873-4A7A-A38A-9D9EBF9CE1A8}"/>
    <cellStyle name="_Книга7_Sofi vs Sobi" xfId="1713" xr:uid="{CB74AACB-21C8-4CF4-B7DD-B9E3304AE364}"/>
    <cellStyle name="_Книга7_Sofi vs Sobi_DCF" xfId="1714" xr:uid="{1FF8166A-D23F-48D7-BB96-F2FA3AE18E8E}"/>
    <cellStyle name="_Книга7_Sofi vs Sobi_DCF 3 с увел  объемами 14 12 07 " xfId="1715" xr:uid="{B5A14C26-B661-4852-A7ED-D23F0F1FB124}"/>
    <cellStyle name="_Книга7_Sofi vs Sobi_DCF_Pavlodar_9" xfId="1716" xr:uid="{533C5FB3-3A9F-4171-A104-0AE790D2C6D4}"/>
    <cellStyle name="_Книга7_Sofi_PBD 27-11-01" xfId="1717" xr:uid="{818C6531-7B7A-4A07-92BA-6F30DA1DE300}"/>
    <cellStyle name="_Книга7_Sofi_PBD 27-11-01_DCF" xfId="1718" xr:uid="{3AB8D7F8-0FCE-4372-9B1C-299BFE5CF9C4}"/>
    <cellStyle name="_Книга7_Sofi_PBD 27-11-01_DCF 3 с увел  объемами 14 12 07 " xfId="1719" xr:uid="{C9D39148-364F-4E2D-B921-47938505162D}"/>
    <cellStyle name="_Книга7_Sofi_PBD 27-11-01_DCF_Pavlodar_9" xfId="1720" xr:uid="{F920FEAE-056D-46A9-A24C-8F953B593AD3}"/>
    <cellStyle name="_Книга7_SOFI_TEPs_AOK_130902" xfId="1721" xr:uid="{80A5BF71-37D0-485A-9AF1-5C5523AB984A}"/>
    <cellStyle name="_Книга7_SOFI_TEPs_AOK_130902_DCF" xfId="1722" xr:uid="{21417D7D-20CF-4F33-88EA-FE5F94D26AB5}"/>
    <cellStyle name="_Книга7_SOFI_TEPs_AOK_130902_DCF 3 с увел  объемами 14 12 07 " xfId="1723" xr:uid="{7D9E273C-2A18-49A8-85B9-865DB06FC60F}"/>
    <cellStyle name="_Книга7_SOFI_TEPs_AOK_130902_DCF_Pavlodar_9" xfId="1724" xr:uid="{3438BC40-FB9A-416B-A2F1-921126219180}"/>
    <cellStyle name="_Книга7_Sofi145a" xfId="1725" xr:uid="{622A8769-4314-4D05-BD27-5C91753C1EF7}"/>
    <cellStyle name="_Книга7_Sofi145a_DCF" xfId="1726" xr:uid="{EB420FA3-678E-4484-A8AD-72B8C1B4FB36}"/>
    <cellStyle name="_Книга7_Sofi145a_DCF 3 с увел  объемами 14 12 07 " xfId="1727" xr:uid="{146EB1DD-6BAC-4CF4-9B19-6B886B699ECA}"/>
    <cellStyle name="_Книга7_Sofi145a_DCF_Pavlodar_9" xfId="1728" xr:uid="{103D84A4-BFA2-4D2B-936E-ABFB590DDBFD}"/>
    <cellStyle name="_Книга7_Sofi153" xfId="1729" xr:uid="{3DA8BA54-A8A6-4A1C-84DA-754FF7CE2171}"/>
    <cellStyle name="_Книга7_Sofi153_DCF" xfId="1730" xr:uid="{6438DA3E-9B81-4782-9793-6B50DFDE7D74}"/>
    <cellStyle name="_Книга7_Sofi153_DCF 3 с увел  объемами 14 12 07 " xfId="1731" xr:uid="{3FA0AC06-922D-4D8F-B51E-DB2A082852F5}"/>
    <cellStyle name="_Книга7_Sofi153_DCF_Pavlodar_9" xfId="1732" xr:uid="{6B6F8C97-3C62-4A6B-81AC-102C518FB5E7}"/>
    <cellStyle name="_Книга7_Summary" xfId="1733" xr:uid="{07A4AB00-B233-4ACC-A017-14CE60B3495F}"/>
    <cellStyle name="_Книга7_Summary_DCF" xfId="1734" xr:uid="{6437C642-0690-4F17-AAC6-9638A290CEED}"/>
    <cellStyle name="_Книга7_Summary_DCF 3 с увел  объемами 14 12 07 " xfId="1735" xr:uid="{8ED030C9-6D19-47FA-B49C-52042783D436}"/>
    <cellStyle name="_Книга7_Summary_DCF_Pavlodar_9" xfId="1736" xr:uid="{D721B765-D93C-4726-B2F9-53E1AB5EC0A0}"/>
    <cellStyle name="_Книга7_SXXXX_Express_c Links" xfId="1737" xr:uid="{0F8DC1E5-2F3E-4A5A-A6DE-6FD7566956F9}"/>
    <cellStyle name="_Книга7_SXXXX_Express_c Links_DCF" xfId="1738" xr:uid="{5941C289-9B97-4341-B06E-6D09B25110C9}"/>
    <cellStyle name="_Книга7_SXXXX_Express_c Links_DCF 3 с увел  объемами 14 12 07 " xfId="1739" xr:uid="{DED2670C-AD11-4919-8067-52673BC4DEFC}"/>
    <cellStyle name="_Книга7_SXXXX_Express_c Links_DCF_Pavlodar_9" xfId="1740" xr:uid="{E49DD97A-1223-4483-B2D2-90BFA826408C}"/>
    <cellStyle name="_Книга7_Tax_form_1кв_3" xfId="1741" xr:uid="{396F8557-CEC8-44D2-BBD2-46BEEF0942E7}"/>
    <cellStyle name="_Книга7_Tax_form_1кв_3_DCF" xfId="1742" xr:uid="{3BF50639-59BD-4AAF-B5C7-89BB7345D7E2}"/>
    <cellStyle name="_Книга7_Tax_form_1кв_3_DCF 3 с увел  объемами 14 12 07 " xfId="1743" xr:uid="{323C648B-C9B9-4FE7-908C-B614DD174E94}"/>
    <cellStyle name="_Книга7_Tax_form_1кв_3_DCF_Pavlodar_9" xfId="1744" xr:uid="{8387E745-85C4-4667-9EE7-9289DDC67573}"/>
    <cellStyle name="_Книга7_test_11" xfId="1745" xr:uid="{ECAAC0B5-FDA2-402B-BA96-AD68D43CA844}"/>
    <cellStyle name="_Книга7_test_11_DCF" xfId="1746" xr:uid="{B3CFB08D-030B-4F79-A315-F61004F8CFB2}"/>
    <cellStyle name="_Книга7_test_11_DCF 3 с увел  объемами 14 12 07 " xfId="1747" xr:uid="{A4AE2FF2-3CC7-49CC-B0EB-9F963C847D70}"/>
    <cellStyle name="_Книга7_test_11_DCF_Pavlodar_9" xfId="1748" xr:uid="{97F9E96C-3E71-4C4D-96E2-CC3640600F9C}"/>
    <cellStyle name="_Книга7_БКЭ" xfId="1749" xr:uid="{0461EC97-65C8-4652-8DDE-356E8F0FA980}"/>
    <cellStyle name="_Книга7_БКЭ_DCF" xfId="1750" xr:uid="{F1508641-207F-4B74-B801-D2762B583D00}"/>
    <cellStyle name="_Книга7_БКЭ_DCF 3 с увел  объемами 14 12 07 " xfId="1751" xr:uid="{E6324D6C-B96A-45B9-AB34-5AC32D6128E9}"/>
    <cellStyle name="_Книга7_БКЭ_DCF_Pavlodar_9" xfId="1752" xr:uid="{625B9DFB-2E11-4C9A-A54F-2B45D9B67D25}"/>
    <cellStyle name="_Книга7_для вставки в пакет за 2001" xfId="1753" xr:uid="{A0DF27AE-E963-4554-BA53-B7015314900E}"/>
    <cellStyle name="_Книга7_для вставки в пакет за 2001_DCF" xfId="1754" xr:uid="{4EB60444-2CD4-44DE-9320-44F9560839E0}"/>
    <cellStyle name="_Книга7_для вставки в пакет за 2001_DCF 3 с увел  объемами 14 12 07 " xfId="1755" xr:uid="{2DB43C6C-ACEB-49B3-BFA6-C4510AC23DC9}"/>
    <cellStyle name="_Книга7_для вставки в пакет за 2001_DCF_Pavlodar_9" xfId="1756" xr:uid="{2B90FF4A-493E-4D0C-BEBE-9EF18973776A}"/>
    <cellStyle name="_Книга7_дляГалиныВ" xfId="1757" xr:uid="{49D4CA6A-00DC-4398-B342-E2C59A4398B7}"/>
    <cellStyle name="_Книга7_дляГалиныВ_DCF" xfId="1758" xr:uid="{6C29260F-48F4-434C-BE26-10AE046A76D5}"/>
    <cellStyle name="_Книга7_дляГалиныВ_DCF 3 с увел  объемами 14 12 07 " xfId="1759" xr:uid="{F2577DE2-21D3-4E96-AF47-2A44DB27F3F9}"/>
    <cellStyle name="_Книга7_дляГалиныВ_DCF_Pavlodar_9" xfId="1760" xr:uid="{60F1B9E1-E1E5-4D4D-AB7C-61D6CD5C8036}"/>
    <cellStyle name="_Книга7_Книга7" xfId="1761" xr:uid="{F8EF5A85-A642-4C5A-9977-A9E508D28811}"/>
    <cellStyle name="_Книга7_Книга7_DCF" xfId="1762" xr:uid="{EEDCE19C-A60E-4DF5-87F9-62994FC24EFE}"/>
    <cellStyle name="_Книга7_Книга7_DCF 3 с увел  объемами 14 12 07 " xfId="1763" xr:uid="{EB2F8846-5FC1-4CD5-B3AF-7E4D36A21F2E}"/>
    <cellStyle name="_Книга7_Книга7_DCF_Pavlodar_9" xfId="1764" xr:uid="{FE28EA1F-7C89-4E02-80E5-F0044CE41FF9}"/>
    <cellStyle name="_Книга7_Лист1" xfId="1765" xr:uid="{B054F132-DA35-4FE6-AECC-1BE16F90A36A}"/>
    <cellStyle name="_Книга7_Лист1_DCF" xfId="1766" xr:uid="{9FC06058-92FC-4C2B-8DEB-107F0E454CEB}"/>
    <cellStyle name="_Книга7_Лист1_DCF 3 с увел  объемами 14 12 07 " xfId="1767" xr:uid="{1E8D3705-3778-4A99-938A-CB52C0D5A186}"/>
    <cellStyle name="_Книга7_Лист1_DCF_Pavlodar_9" xfId="1768" xr:uid="{F31A3255-CFB1-40A8-B1CF-1E1E37EEA588}"/>
    <cellStyle name="_Книга7_ОСН. ДЕЯТ." xfId="1769" xr:uid="{F97BA855-084F-41C8-A503-0B5D1806C780}"/>
    <cellStyle name="_Книга7_ОСН. ДЕЯТ._DCF" xfId="1770" xr:uid="{0DA9C6D0-AC05-4731-87DF-9AAEDB965006}"/>
    <cellStyle name="_Книга7_ОСН. ДЕЯТ._DCF 3 с увел  объемами 14 12 07 " xfId="1771" xr:uid="{74C941D0-51A9-4F92-A97E-E93CC9562575}"/>
    <cellStyle name="_Книга7_ОСН. ДЕЯТ._DCF_Pavlodar_9" xfId="1772" xr:uid="{1A99ECB3-65A9-4B6C-98E3-F1594CD3FFC1}"/>
    <cellStyle name="_Книга7_Подразделения" xfId="1773" xr:uid="{FD2B317D-66DD-4322-B413-8DDCAF94B004}"/>
    <cellStyle name="_Книга7_Подразделения_DCF" xfId="1774" xr:uid="{C2AB7237-FDE1-43AE-B4BF-7F403CC5CDDF}"/>
    <cellStyle name="_Книга7_Подразделения_DCF 3 с увел  объемами 14 12 07 " xfId="1775" xr:uid="{834CF2DD-39E9-4066-8BE2-24F3DC06A7A5}"/>
    <cellStyle name="_Книга7_Подразделения_DCF_Pavlodar_9" xfId="1776" xr:uid="{8E8AC5A6-0C75-4455-8478-A80311A2FADE}"/>
    <cellStyle name="_Книга7_Список тиражирования" xfId="1777" xr:uid="{A154A455-03BC-4F49-9B51-FFE248B30B53}"/>
    <cellStyle name="_Книга7_Список тиражирования_DCF" xfId="1778" xr:uid="{6708CD72-D5F8-4C3E-8E97-2FA6569C1C4A}"/>
    <cellStyle name="_Книга7_Список тиражирования_DCF 3 с увел  объемами 14 12 07 " xfId="1779" xr:uid="{17942231-8BDC-444F-9819-E6853AD420D6}"/>
    <cellStyle name="_Книга7_Список тиражирования_DCF_Pavlodar_9" xfId="1780" xr:uid="{FC28016C-F192-4302-AA06-6386C7946414}"/>
    <cellStyle name="_Книга7_Форма 12 last" xfId="1781" xr:uid="{B6B61991-C0E6-4E37-A052-70708954E98C}"/>
    <cellStyle name="_Книга7_Форма 12 last_DCF" xfId="1782" xr:uid="{F9E7BF64-EADB-4C23-9192-812EACEF1DCB}"/>
    <cellStyle name="_Книга7_Форма 12 last_DCF 3 с увел  объемами 14 12 07 " xfId="1783" xr:uid="{0A9CD990-4D3E-43B6-9094-3506501BDACF}"/>
    <cellStyle name="_Книга7_Форма 12 last_DCF_Pavlodar_9" xfId="1784" xr:uid="{C5A47C60-38CB-4F20-B29A-44731F8AD591}"/>
    <cellStyle name="_Лист1" xfId="1785" xr:uid="{136B8484-CA47-41D7-A29D-0C54384A67E8}"/>
    <cellStyle name="_Лист1_DCF" xfId="1786" xr:uid="{49888D0E-0460-424A-91C8-93C9601F6780}"/>
    <cellStyle name="_Лист1_DCF 3 с увел  объемами 14 12 07 " xfId="1787" xr:uid="{C88172D2-B406-4197-ADEA-DA0DA20DE3A0}"/>
    <cellStyle name="_Лист1_DCF_Pavlodar_9" xfId="1788" xr:uid="{028934D5-6053-4F52-9D67-D5501A5D0DBF}"/>
    <cellStyle name="_ПРВ_нал_ СБП 2006-2015" xfId="1789" xr:uid="{9274BE93-6ED7-4D49-9BBD-ECCF60FDE121}"/>
    <cellStyle name="_ПРВ_нал_ СБП 2006-2015_DCF" xfId="1790" xr:uid="{83620629-08AF-4757-83EB-8F34E0234054}"/>
    <cellStyle name="_ПРВ_нал_ СБП 2006-2015_DCF 3 с увел  объемами 14 12 07 " xfId="1791" xr:uid="{0D91387E-C21B-4B07-BABE-71F6FC1F1CCD}"/>
    <cellStyle name="_ПРВ_нал_ СБП 2006-2015_DCF_Pavlodar_9" xfId="1792" xr:uid="{F9461F0B-673E-48CB-8BD9-CA342415392B}"/>
    <cellStyle name="_ПРОГНОЗ для Эмдина" xfId="1793" xr:uid="{2CFA1D0F-C1D5-401B-B8B6-C86FDE3CFA15}"/>
    <cellStyle name="_ПРОГНОЗ для Эмдина_DCF" xfId="1794" xr:uid="{3A1D5FDA-1CC0-4D9E-8ADD-4C1B83726D21}"/>
    <cellStyle name="_ПРОГНОЗ для Эмдина_DCF 3 с увел  объемами 14 12 07 " xfId="1795" xr:uid="{EB26A506-B2C0-4D60-82E3-0C9A756140DB}"/>
    <cellStyle name="_ПРОГНОЗ для Эмдина_DCF_Pavlodar_9" xfId="1796" xr:uid="{75645599-9A68-41E0-AE31-78F20AD260F0}"/>
    <cellStyle name="_Прогноз на 2005-2008 г." xfId="1797" xr:uid="{F9D6743E-3A0D-4B06-B124-D4B2EBF808D3}"/>
    <cellStyle name="_Прогноз на 2005-2008 г._DCF" xfId="1798" xr:uid="{6FCD59F2-62B8-4B05-832F-2973BD459928}"/>
    <cellStyle name="_Прогноз на 2005-2008 г._DCF 3 с увел  объемами 14 12 07 " xfId="1799" xr:uid="{89CFCA4C-DAFA-4F11-8DA8-30CCED8AE80A}"/>
    <cellStyle name="_Прогноз на 2005-2008 г._DCF_Pavlodar_9" xfId="1800" xr:uid="{850E91B1-0937-4CD0-80ED-2DAA03576F19}"/>
    <cellStyle name="_Прогноз на 2005-2008 г._Komet_DCF_25" xfId="1801" xr:uid="{95C65587-7E91-44EE-81B7-653E4EC94288}"/>
    <cellStyle name="_Прогноз на 2005-2008 г._Komet_DCF_25 2" xfId="2288" xr:uid="{2AEC3B8D-1882-4ACC-A9A0-41DB5393CDA3}"/>
    <cellStyle name="_Прогноз на 2005-2008 г._Komet_DCF_25_DCF" xfId="1802" xr:uid="{F8EAA836-3274-44C5-8F81-357C1EEEAC1C}"/>
    <cellStyle name="_Прогноз на 2005-2008 г._Komet_DCF_25_DCF 2" xfId="2289" xr:uid="{B920916A-7891-424A-A0F4-950BA1879914}"/>
    <cellStyle name="_Прогноз на 2005-2008 г._Komet_DCF_25_DCF 3 с увел  объемами 14 12 07 " xfId="1803" xr:uid="{81BD865C-458A-4B8D-93AD-5C1FE4E981E7}"/>
    <cellStyle name="_Прогноз на 2005-2008 г._Komet_DCF_25_DCF 3 с увел  объемами 14 12 07  2" xfId="2290" xr:uid="{F4458C8A-A3F7-48F7-8647-45E92FEEE654}"/>
    <cellStyle name="_Прогноз на 2005-2008 г._Komet_DCF_25_DCF_Pavlodar_9" xfId="1804" xr:uid="{820E983E-1561-415C-9CAF-087027BB10B3}"/>
    <cellStyle name="_Прогноз на 2005-2008 г._Komet_DCF_25_DCF_Pavlodar_9 2" xfId="2291" xr:uid="{0ACE813B-091A-4DAC-B243-7C564CD27014}"/>
    <cellStyle name="_Прогноз на 2005-2008 г._Komet_DCF_26" xfId="1805" xr:uid="{B613DCC4-A9C5-4F75-B1B0-0AC9E11284C6}"/>
    <cellStyle name="_Прогноз на 2005-2008 г._Komet_DCF_26 2" xfId="2292" xr:uid="{2791D78C-5C24-448F-8DD2-7286DA0B422A}"/>
    <cellStyle name="_Прогноз на 2005-2008 г._Komet_DCF_26_DCF" xfId="1806" xr:uid="{0E3AF705-D087-4452-956F-DFEDA16DC7D9}"/>
    <cellStyle name="_Прогноз на 2005-2008 г._Komet_DCF_26_DCF 2" xfId="2293" xr:uid="{BD93D709-3A22-49B2-9935-975E68BDD1D4}"/>
    <cellStyle name="_Прогноз на 2005-2008 г._Komet_DCF_26_DCF 3 с увел  объемами 14 12 07 " xfId="1807" xr:uid="{B428B240-0469-4671-858A-B48FA9A3AF87}"/>
    <cellStyle name="_Прогноз на 2005-2008 г._Komet_DCF_26_DCF 3 с увел  объемами 14 12 07  2" xfId="2294" xr:uid="{C743DE9F-E48F-4C6F-8E73-B4978DE0F02A}"/>
    <cellStyle name="_Прогноз на 2005-2008 г._Komet_DCF_26_DCF_Pavlodar_9" xfId="1808" xr:uid="{9E15FF45-6829-4164-9722-A4819B684349}"/>
    <cellStyle name="_Прогноз на 2005-2008 г._Komet_DCF_26_DCF_Pavlodar_9 2" xfId="2295" xr:uid="{D8980598-6134-4AE7-ABC1-A6FC585A9299}"/>
    <cellStyle name="_производство 2004" xfId="1809" xr:uid="{19586582-9890-458B-8980-DD7E08F197C6}"/>
    <cellStyle name="_производство 2004_DCF" xfId="1810" xr:uid="{AFAE08AF-1AEB-40F5-8766-A33F18FD7E97}"/>
    <cellStyle name="_производство 2004_DCF 3 с увел  объемами 14 12 07 " xfId="1811" xr:uid="{5F3C74EE-1203-41C4-B637-356527D54B7C}"/>
    <cellStyle name="_производство 2004_DCF_Pavlodar_9" xfId="1812" xr:uid="{097DED44-440F-4B39-A5D5-63A9A6A23A5B}"/>
    <cellStyle name="_производство 2005" xfId="1813" xr:uid="{2C19BC96-177F-4FD2-9300-6E285A4D0A58}"/>
    <cellStyle name="_производство 2005_DCF" xfId="1814" xr:uid="{D2134C68-0064-4842-91B1-499F50E35DFB}"/>
    <cellStyle name="_производство 2005_DCF 3 с увел  объемами 14 12 07 " xfId="1815" xr:uid="{30B2DEA0-583A-4FB5-B5EC-4B09DF7F0F08}"/>
    <cellStyle name="_производство 2005_DCF_Pavlodar_9" xfId="1816" xr:uid="{D073E4C7-3FDE-48E8-BD02-DF095ACADD0A}"/>
    <cellStyle name="_Сведения о расходах на 2004г" xfId="1817" xr:uid="{2494B76D-57EF-47A7-A512-359EAA145129}"/>
    <cellStyle name="_Сведения о расходах на 2004г_DCF" xfId="1818" xr:uid="{7F22CB17-13FC-4F57-B562-2172F1D50A1B}"/>
    <cellStyle name="_Сведения о расходах на 2004г_DCF 3 с увел  объемами 14 12 07 " xfId="1819" xr:uid="{AAADD251-22FE-46B6-AB55-D3E33AFC46C1}"/>
    <cellStyle name="_Сведения о расходах на 2004г_DCF_Pavlodar_9" xfId="1820" xr:uid="{D1A0679C-FF6F-4AB6-A5AB-3D13DA7409BA}"/>
    <cellStyle name="_Таблицы - продажи 2003 г. - прогноз до 2008 г. 24.021" xfId="1821" xr:uid="{92363DB9-F73F-4C63-9C40-489781BEE433}"/>
    <cellStyle name="_Таблицы - продажи 2003 г. - прогноз до 2008 г. 24.021_DCF" xfId="1822" xr:uid="{A33E049F-0B6E-40D5-B7AC-A14BF1B298EF}"/>
    <cellStyle name="_Таблицы - продажи 2003 г. - прогноз до 2008 г. 24.021_DCF 3 с увел  объемами 14 12 07 " xfId="1823" xr:uid="{F19959E7-97DD-41FD-B35A-87260C6D2181}"/>
    <cellStyle name="_Таблицы - продажи 2003 г. - прогноз до 2008 г. 24.021_DCF_Pavlodar_9" xfId="1824" xr:uid="{91A0B7AD-C035-4DE0-9950-8DC2D753D16E}"/>
    <cellStyle name="_Таблицы - продажи 2003 г. - прогноз до 2008 г. 24.021_Komet_DCF_25" xfId="1825" xr:uid="{93AAEC54-8A3A-40B9-B144-ED317F1F9F84}"/>
    <cellStyle name="_Таблицы - продажи 2003 г. - прогноз до 2008 г. 24.021_Komet_DCF_25 2" xfId="2296" xr:uid="{A562A89E-356D-4215-80DC-9DA2CBDC69EC}"/>
    <cellStyle name="_Таблицы - продажи 2003 г. - прогноз до 2008 г. 24.021_Komet_DCF_25_DCF" xfId="1826" xr:uid="{14528F9B-FEB5-4994-8D4B-D7909646DF26}"/>
    <cellStyle name="_Таблицы - продажи 2003 г. - прогноз до 2008 г. 24.021_Komet_DCF_25_DCF 2" xfId="2297" xr:uid="{D60EA16D-3FD9-47B9-9024-7AEB4ECEDBDA}"/>
    <cellStyle name="_Таблицы - продажи 2003 г. - прогноз до 2008 г. 24.021_Komet_DCF_25_DCF 3 с увел  объемами 14 12 07 " xfId="1827" xr:uid="{68145183-C888-4D7D-AAA2-155F013036C8}"/>
    <cellStyle name="_Таблицы - продажи 2003 г. - прогноз до 2008 г. 24.021_Komet_DCF_25_DCF 3 с увел  объемами 14 12 07  2" xfId="2298" xr:uid="{BDA2B867-F13E-410B-9647-74E2899317D4}"/>
    <cellStyle name="_Таблицы - продажи 2003 г. - прогноз до 2008 г. 24.021_Komet_DCF_25_DCF_Pavlodar_9" xfId="1828" xr:uid="{53AC8C14-A377-4AE9-8EAA-02AA8558B59B}"/>
    <cellStyle name="_Таблицы - продажи 2003 г. - прогноз до 2008 г. 24.021_Komet_DCF_25_DCF_Pavlodar_9 2" xfId="2299" xr:uid="{FF410B70-3ECC-424E-BEA6-06DF97AE87F5}"/>
    <cellStyle name="_Таблицы - продажи 2003 г. - прогноз до 2008 г. 24.021_Komet_DCF_26" xfId="1829" xr:uid="{82C2A608-BC85-4280-9879-6882AE5535B4}"/>
    <cellStyle name="_Таблицы - продажи 2003 г. - прогноз до 2008 г. 24.021_Komet_DCF_26 2" xfId="2300" xr:uid="{831ED9F5-001D-4F45-AF0C-71C537787E30}"/>
    <cellStyle name="_Таблицы - продажи 2003 г. - прогноз до 2008 г. 24.021_Komet_DCF_26_DCF" xfId="1830" xr:uid="{1A0BF5B3-93BA-4983-8AA1-6DF0135C90AE}"/>
    <cellStyle name="_Таблицы - продажи 2003 г. - прогноз до 2008 г. 24.021_Komet_DCF_26_DCF 2" xfId="2301" xr:uid="{1078B3CD-6304-4446-A8F2-72BF661CEEB9}"/>
    <cellStyle name="_Таблицы - продажи 2003 г. - прогноз до 2008 г. 24.021_Komet_DCF_26_DCF 3 с увел  объемами 14 12 07 " xfId="1831" xr:uid="{3D330FBB-2447-46E0-9D71-7C2E2495FCCD}"/>
    <cellStyle name="_Таблицы - продажи 2003 г. - прогноз до 2008 г. 24.021_Komet_DCF_26_DCF 3 с увел  объемами 14 12 07  2" xfId="2302" xr:uid="{F2CCD8CA-3BFB-42DB-B0B6-AD8837394B8D}"/>
    <cellStyle name="_Таблицы - продажи 2003 г. - прогноз до 2008 г. 24.021_Komet_DCF_26_DCF_Pavlodar_9" xfId="1832" xr:uid="{35FBDDBD-0D38-44A2-8450-9958571E13EE}"/>
    <cellStyle name="_Таблицы - продажи 2003 г. - прогноз до 2008 г. 24.021_Komet_DCF_26_DCF_Pavlodar_9 2" xfId="2303" xr:uid="{57479FA7-471C-478E-BD7C-6B4B8414AC39}"/>
    <cellStyle name="_ФАЙЛ ПЕРЕКАЧКИ ДАННЫХ ПО ОСТАТКАМ ГП" xfId="1833" xr:uid="{C44C979F-8755-44B4-B5A8-15EF8925B2A6}"/>
    <cellStyle name="_ФАЙЛ ПЕРЕКАЧКИ ДАННЫХ ПО ОСТАТКАМ ГП_DCF" xfId="1834" xr:uid="{E5FAAB06-1865-46FD-8A5E-6EFED2F562DC}"/>
    <cellStyle name="_ФАЙЛ ПЕРЕКАЧКИ ДАННЫХ ПО ОСТАТКАМ ГП_DCF 3 с увел  объемами 14 12 07 " xfId="1835" xr:uid="{4382B15E-332A-4423-B538-FFD426F917E3}"/>
    <cellStyle name="_ФАЙЛ ПЕРЕКАЧКИ ДАННЫХ ПО ОСТАТКАМ ГП_DCF_Pavlodar_9" xfId="1836" xr:uid="{780A662D-62C3-438A-9AD1-C56C2F7D19DE}"/>
    <cellStyle name="_Формат целевых программ на 2003 год окончат1" xfId="1837" xr:uid="{47F4B486-5703-4FEA-A0A5-097BA608E97C}"/>
    <cellStyle name="_Формы ПЛАН месяц Зд" xfId="1838" xr:uid="{0C4E2E80-9057-4F30-83C4-4A98EE4178DD}"/>
    <cellStyle name="_Формы ПЛАН месяц Зд_DCF" xfId="1839" xr:uid="{9ED458E0-EDB4-40B5-9EE5-C2D5203D42C4}"/>
    <cellStyle name="_Формы ПЛАН месяц Зд_DCF 3 с увел  объемами 14 12 07 " xfId="1840" xr:uid="{7B7E87F8-5BA5-4EE6-9C8E-688722E4D47C}"/>
    <cellStyle name="_Формы ПЛАН месяц Зд_DCF_Pavlodar_9" xfId="1841" xr:uid="{30F9CF18-4508-4B8D-AD1A-030F0285C88F}"/>
    <cellStyle name="_Цены ВУ" xfId="1842" xr:uid="{E1FA85BF-597D-49EF-A327-E77BC7C3D88A}"/>
    <cellStyle name="_Цены ВУ_DCF" xfId="1843" xr:uid="{D8E7ADD9-5396-468D-8A01-FC8181AD32A8}"/>
    <cellStyle name="_Цены ВУ_DCF 3 с увел  объемами 14 12 07 " xfId="1844" xr:uid="{F94F1E38-FA70-4307-9F19-A2265FE6E5CC}"/>
    <cellStyle name="_Цены ВУ_DCF_Pavlodar_9" xfId="1845" xr:uid="{2E696392-1261-4E26-ABA5-A3B113C63190}"/>
    <cellStyle name="_ЦРНО-отчёт за 4 месяца  прогноз" xfId="1846" xr:uid="{12502D6B-ABA3-40FC-A3C4-ABE8B3D2C4E9}"/>
    <cellStyle name="_ЦРНО-отчёт за 4 месяца  прогноз_DCF" xfId="1847" xr:uid="{2D676BB2-8E0C-4BB3-B4A5-4147050EC7EC}"/>
    <cellStyle name="_ЦРНО-отчёт за 4 месяца  прогноз_DCF 3 с увел  объемами 14 12 07 " xfId="1848" xr:uid="{BE7E6DFF-93EE-4D22-9BB3-37B0799BDBE9}"/>
    <cellStyle name="_ЦРНО-отчёт за 4 месяца  прогноз_DCF_Pavlodar_9" xfId="1849" xr:uid="{1FD85A1C-8290-447E-AADF-247D06677578}"/>
    <cellStyle name="’E‰Y [0.00]_laroux" xfId="1850" xr:uid="{099DE2BE-ACFD-4EB7-B530-E58512895774}"/>
    <cellStyle name="’E‰Y_laroux" xfId="1851" xr:uid="{4A61F453-AC58-4079-8E6E-8A117846F20C}"/>
    <cellStyle name="”€ЌЂЌ‘Ћ‚›‰" xfId="1852" xr:uid="{A52E56C5-DBE4-4D78-837E-8922D2B883AF}"/>
    <cellStyle name="”€ЌЂЌ‘Ћ‚›‰ 2" xfId="2304" xr:uid="{D14F53C7-1B21-415D-A519-6996A7564866}"/>
    <cellStyle name="”€Љ‘€ђЋ‚ЂЌЌ›‰" xfId="1853" xr:uid="{847FEBD9-21B2-4A4A-B504-0861618BC5D3}"/>
    <cellStyle name="”€Љ‘€ђЋ‚ЂЌЌ›‰ 2" xfId="2305" xr:uid="{F203D24A-FF62-4830-A127-0BBF1DC7B39B}"/>
    <cellStyle name="”ќђќ‘ћ‚›‰" xfId="1854" xr:uid="{A6F8CCF7-61C1-44AF-9FD3-A355C52E49B8}"/>
    <cellStyle name="”љ‘ђћ‚ђќќ›‰" xfId="1855" xr:uid="{A4F67264-6B90-4A9A-AC39-5DA63F69CEF4}"/>
    <cellStyle name="„…Ќ…†Ќ›‰" xfId="1856" xr:uid="{06926090-9C73-41D5-9428-BB91A51AE01F}"/>
    <cellStyle name="„…Ќ…†Ќ›‰ 2" xfId="2306" xr:uid="{9E963599-018E-411E-9ABE-010E04FF3B6D}"/>
    <cellStyle name="„Ђ’Ђ" xfId="1857" xr:uid="{B0A9CC7D-CB82-4FB7-AA50-AEF5CDF2F8F6}"/>
    <cellStyle name="„Ђ’Ђ 2" xfId="2307" xr:uid="{BD55E79B-11C1-48F0-B5A9-656950DBDAEF}"/>
    <cellStyle name="€’ЋѓЋ‚›‰" xfId="1858" xr:uid="{1002D8E3-026D-4942-9DD2-29CFBA59F37D}"/>
    <cellStyle name="€’ЋѓЋ‚›‰ 2" xfId="2308" xr:uid="{4162A9C6-4CB8-470C-9453-1565DED56D22}"/>
    <cellStyle name="=D:\WINNT\SYSTEM32\COMMAND.COM" xfId="1859" xr:uid="{1359F6B3-5D6A-4234-99BE-58EF356A1E55}"/>
    <cellStyle name="=D:\WINNT\SYSTEM32\COMMAND.COM?ASYNC1=LANDRVR?BAT=1?COMPUTERNAME=RE" xfId="1860" xr:uid="{4D0DB25A-73E9-4CE3-80EB-0C597F3518BD}"/>
    <cellStyle name="‡ЂѓЋ‹Ћ‚ЋЉ1" xfId="1861" xr:uid="{9030D746-E8DC-4351-BFA3-E56E8F482666}"/>
    <cellStyle name="‡ЂѓЋ‹Ћ‚ЋЉ2" xfId="1862" xr:uid="{134B104A-47BA-475B-A2CB-41D37BC7518F}"/>
    <cellStyle name="•WЏЂ_laroux" xfId="1863" xr:uid="{AF13BECB-A3CE-44BE-8888-B332CBE5282A}"/>
    <cellStyle name="’ћѓћ‚›‰" xfId="1864" xr:uid="{C998EB74-D29A-4202-80BD-ACF88276F39A}"/>
    <cellStyle name="" xfId="1865" xr:uid="{97E014C3-B6F6-44F8-8B04-FE5AFA361B85}"/>
    <cellStyle name="" xfId="1866" xr:uid="{5AA3390D-5660-4539-AFF5-28B11B926C6A}"/>
    <cellStyle name="" xfId="1867" xr:uid="{DB8E08F2-12D3-4C76-97DA-D48B7D7A36F5}"/>
    <cellStyle name="_DCF" xfId="1868" xr:uid="{4E2C31DD-2AC9-49DC-875E-18FCC40284B1}"/>
    <cellStyle name="_DCF" xfId="1869" xr:uid="{68769686-1904-48D5-AFCA-4CE8AF5581CD}"/>
    <cellStyle name="_DCF 3 с увел  объемами 14 12 07 " xfId="1870" xr:uid="{3AD76D5B-23FE-4577-B1B5-F5B9D284BF35}"/>
    <cellStyle name="_DCF 3 с увел  объемами 14 12 07 " xfId="1871" xr:uid="{16D50D35-5E3F-4822-A4B2-826C740DF94C}"/>
    <cellStyle name="_DCF 3 с увел. объемами 14.12.07.с корр. окончат." xfId="1872" xr:uid="{F3C866AE-14F2-4B21-9FB2-9DB00AC43D79}"/>
    <cellStyle name="_DCF 3 с увел. объемами 14.12.07.с корр. окончат." xfId="1873" xr:uid="{70D7A1CE-71DB-4EED-B9A7-C281ED1FA2DD}"/>
    <cellStyle name="_DCF_Pavlodar_9" xfId="1874" xr:uid="{3C372499-8DA3-4518-8D93-6B61595B93DB}"/>
    <cellStyle name="_DCF_Pavlodar_9" xfId="1875" xr:uid="{CCA68477-F438-4132-9C43-E89CF9B39AEF}"/>
    <cellStyle name="_Ф-1И2" xfId="1876" xr:uid="{53552D1A-5D54-47B0-9A00-BBD6CAB16324}"/>
    <cellStyle name="_Ф-1И2" xfId="1877" xr:uid="{1793D14C-F580-4042-9BE5-4327C742408C}"/>
    <cellStyle name="_Ф-1И2_DCF" xfId="1878" xr:uid="{461B37C3-5D50-49A9-BF6F-C28C70C8A2AA}"/>
    <cellStyle name="_Ф-1И2_DCF" xfId="1879" xr:uid="{81030610-DBC1-487C-87CB-DAEE41D38AA2}"/>
    <cellStyle name="_Ф-1И2_DCF 3 с увел  объемами 14 12 07 " xfId="1880" xr:uid="{C1C3D0AD-E9CB-4DA2-A932-23A0849503C5}"/>
    <cellStyle name="_Ф-1И2_DCF 3 с увел  объемами 14 12 07 " xfId="1881" xr:uid="{AC5E7FE1-842C-442F-B716-5BB8FD162FAD}"/>
    <cellStyle name="_Ф-1И2_DCF_Pavlodar_9" xfId="1882" xr:uid="{BBD58599-0A03-437C-AE5A-D4FE37158087}"/>
    <cellStyle name="_Ф-1И2_DCF_Pavlodar_9" xfId="1883" xr:uid="{45978EDA-53C9-4AA4-8CD1-232064123992}"/>
    <cellStyle name="" xfId="1884" xr:uid="{88C79982-DD54-4D5E-8805-F0CD78F954D8}"/>
    <cellStyle name="" xfId="1885" xr:uid="{090643E6-DDE3-491F-84AB-771BB168CCC7}"/>
    <cellStyle name="_DCF" xfId="1886" xr:uid="{6E155C1B-0501-42D4-B0D0-2157F7859778}"/>
    <cellStyle name="_DCF" xfId="1887" xr:uid="{53C7E72C-8AEC-48E3-AC81-0E454B578FBF}"/>
    <cellStyle name="_DCF 3 с увел  объемами 14 12 07 " xfId="1888" xr:uid="{C2B37B44-E21C-45D1-B4CE-AF33588E222A}"/>
    <cellStyle name="_DCF 3 с увел  объемами 14 12 07 " xfId="1889" xr:uid="{578DC395-DACA-4D8C-8F53-9B56CEE5A32E}"/>
    <cellStyle name="_DCF 3 с увел. объемами 14.12.07.с корр. окончат." xfId="1890" xr:uid="{88B77626-6A1E-4EE7-A563-8F2E797D333C}"/>
    <cellStyle name="_DCF 3 с увел. объемами 14.12.07.с корр. окончат." xfId="1891" xr:uid="{D51DC5AB-632D-42B9-915E-099735137C07}"/>
    <cellStyle name="_DCF_Pavlodar_9" xfId="1892" xr:uid="{D1E41F7B-B50A-4553-8E26-BE1DC0E2DA50}"/>
    <cellStyle name="_DCF_Pavlodar_9" xfId="1893" xr:uid="{DCD62962-5021-4759-940D-94B19441491C}"/>
    <cellStyle name="_Ф-1И2" xfId="1894" xr:uid="{E3E67DB0-BB00-4E7A-98F6-B75DAD6590F1}"/>
    <cellStyle name="_Ф-1И2" xfId="1895" xr:uid="{03FF0EC3-5149-402F-A168-47D514852A8B}"/>
    <cellStyle name="_Ф-1И2_DCF" xfId="1896" xr:uid="{39825286-7D4B-4EE0-8F3A-139A71440827}"/>
    <cellStyle name="_Ф-1И2_DCF" xfId="1897" xr:uid="{E991E4E3-F7E8-4DDA-90C9-F4033EFD7BD3}"/>
    <cellStyle name="_Ф-1И2_DCF 3 с увел  объемами 14 12 07 " xfId="1898" xr:uid="{5C446173-B4E0-4F9F-B1AE-C8655E5E7D19}"/>
    <cellStyle name="_Ф-1И2_DCF 3 с увел  объемами 14 12 07 " xfId="1899" xr:uid="{39C8B0F4-2C64-4C47-A3E7-44B20462EDEA}"/>
    <cellStyle name="_Ф-1И2_DCF_Pavlodar_9" xfId="1900" xr:uid="{E2A310F9-33D4-42E0-8ADD-43DA0435982B}"/>
    <cellStyle name="_Ф-1И2_DCF_Pavlodar_9" xfId="1901" xr:uid="{A670B095-59D1-45F0-AA33-B2F6DB09F377}"/>
    <cellStyle name="" xfId="1902" xr:uid="{729A1C7D-63D5-4872-8E9A-5BCFB56B602A}"/>
    <cellStyle name="1" xfId="1903" xr:uid="{12585D67-8EB2-4B36-B072-6C3296C3EB62}"/>
    <cellStyle name="1 2" xfId="2309" xr:uid="{359B3E79-D28C-42FE-B1FF-24B8141F0358}"/>
    <cellStyle name="2" xfId="1904" xr:uid="{17F4FAA5-6906-4204-AB51-9AB9031729B2}"/>
    <cellStyle name="2 2" xfId="2310" xr:uid="{99D2C7C7-8298-4C8E-8A22-8DF15F314650}"/>
    <cellStyle name="0" xfId="1905" xr:uid="{33E27816-B716-47EB-BBB4-5188E545D54A}"/>
    <cellStyle name="0%" xfId="1906" xr:uid="{D0968E71-983B-4AEE-8EB3-B0273D72C29A}"/>
    <cellStyle name="0,0" xfId="1907" xr:uid="{F787E8E9-115A-42B6-AEC8-932D4D0FBD22}"/>
    <cellStyle name="0,0%" xfId="1908" xr:uid="{1178B156-B262-4796-9CCB-1D41A282A991}"/>
    <cellStyle name="0,0?" xfId="1909" xr:uid="{0A1E2CC4-96F6-48FE-917E-276EF5E139FE}"/>
    <cellStyle name="0,0_DCF" xfId="1910" xr:uid="{A01A953B-D7A7-43D1-B3E4-124EF1ECF146}"/>
    <cellStyle name="0,00" xfId="1911" xr:uid="{895D5009-DC98-4CFB-9D4B-AD58CFB2D2CD}"/>
    <cellStyle name="0,00%" xfId="1912" xr:uid="{C4B1FFDB-8387-4F3B-A7DC-2B355A67E574}"/>
    <cellStyle name="0,00;0;" xfId="1913" xr:uid="{B3EFF8FC-8312-4258-BAC5-93B1A6136F48}"/>
    <cellStyle name="0,00?" xfId="1914" xr:uid="{08368283-0108-4008-A8C1-A8957544574F}"/>
    <cellStyle name="0,00_DCF" xfId="1915" xr:uid="{54101E81-A811-4ABA-B9E1-DA80559865CF}"/>
    <cellStyle name="0,000" xfId="1916" xr:uid="{CD033C8D-335F-45D0-AE31-DB3301FE1AE7}"/>
    <cellStyle name="0;+0" xfId="1917" xr:uid="{B6D1E483-A540-4BC3-A7ED-BDF556C0BF7D}"/>
    <cellStyle name="0?" xfId="1918" xr:uid="{4D2EC930-2F37-46AE-9C8B-3CA7AAD93438}"/>
    <cellStyle name="0_DCF" xfId="1919" xr:uid="{6011DC0A-B251-41DB-B5AA-6C37D14A3D90}"/>
    <cellStyle name="0_DCF 3 предприятия" xfId="1920" xr:uid="{76A9ED83-0769-4FE9-8C1D-7BF67A53B413}"/>
    <cellStyle name="0_DCF 3 с увел  объемами 14 12 07 " xfId="1921" xr:uid="{FB5F3D2D-84C1-472D-8ADF-44F214B39B91}"/>
    <cellStyle name="0_DCF_Pavlodar_9" xfId="1922" xr:uid="{B2737A32-45AF-4772-BBCD-CABD561BCF54}"/>
    <cellStyle name="0_Komet_DCF_25" xfId="1923" xr:uid="{4AA604E8-43BD-41B2-96CD-70DC7636BC78}"/>
    <cellStyle name="0_Komet_DCF_25_DCF" xfId="1924" xr:uid="{FE63794A-329E-498E-A5A9-F35801C484DE}"/>
    <cellStyle name="0_Komet_DCF_25_DCF 3 предприятия" xfId="1925" xr:uid="{A676D325-4A7D-4556-8CD1-0ECBE5F04192}"/>
    <cellStyle name="0_Komet_DCF_25_DCF 3 с увел  объемами 14 12 07 " xfId="1926" xr:uid="{5336CF66-0EB7-4658-AF52-C812B9F816A1}"/>
    <cellStyle name="0_Komet_DCF_25_DCF_Pavlodar_9" xfId="1927" xr:uid="{33BE266A-D099-4045-A264-EC64CABA32F3}"/>
    <cellStyle name="0_Komet_DCF_25_информация по затратам и тарифам на  произ теплоэ" xfId="1928" xr:uid="{52105F14-E362-492B-98A7-3A0F7C8E0FE6}"/>
    <cellStyle name="0_Komet_DCF_26" xfId="1929" xr:uid="{2CC158A3-9C0E-4A40-B6FA-4225860E4DA9}"/>
    <cellStyle name="0_Komet_DCF_26_DCF" xfId="1930" xr:uid="{BD93A70C-2D37-4B61-B6A4-293019D34667}"/>
    <cellStyle name="0_Komet_DCF_26_DCF 3 предприятия" xfId="1931" xr:uid="{25CB562E-D6D8-4501-8758-0103533432B0}"/>
    <cellStyle name="0_Komet_DCF_26_DCF 3 с увел  объемами 14 12 07 " xfId="1932" xr:uid="{03705E40-6D86-45F5-BCAF-A4E970BEF04D}"/>
    <cellStyle name="0_Komet_DCF_26_DCF_Pavlodar_9" xfId="1933" xr:uid="{D21320E8-C42C-40BC-8C2C-8A25EFFDD815}"/>
    <cellStyle name="0_Komet_DCF_26_информация по затратам и тарифам на  произ теплоэ" xfId="1934" xr:uid="{561D83F4-713E-4A03-90AE-0AFBD25E0BC7}"/>
    <cellStyle name="0_информация по затратам и тарифам на  произ теплоэ" xfId="1935" xr:uid="{9ECB3D11-B14B-4CDF-9791-402CB4AE65BA}"/>
    <cellStyle name="1 000 Kи_laroux" xfId="1936" xr:uid="{755BA358-2467-4D7C-95BE-197566093346}"/>
    <cellStyle name="1Normal" xfId="1937" xr:uid="{1C9E030A-E6C6-4F0E-BACC-00BAFABC550F}"/>
    <cellStyle name="20% — акцент1 2" xfId="1938" xr:uid="{A8684BA0-D722-4CFF-B550-D973D74347CC}"/>
    <cellStyle name="20% — акцент2 2" xfId="1939" xr:uid="{E34FE453-87C4-4B77-B1C1-18E5667997CE}"/>
    <cellStyle name="20% — акцент3 2" xfId="1940" xr:uid="{88B77C21-7C37-4FBA-AEF8-E7B124314D39}"/>
    <cellStyle name="20% — акцент4 2" xfId="1941" xr:uid="{47E42FC9-3E10-4352-986E-AF240017A497}"/>
    <cellStyle name="20% — акцент5 2" xfId="1942" xr:uid="{FEBBF9B2-D3B7-416E-A319-15B01632A392}"/>
    <cellStyle name="20% — акцент6 2" xfId="1943" xr:uid="{4CDB6EBA-48F6-4C0E-ADC0-DE9B8B0C2FB8}"/>
    <cellStyle name="40% — акцент1 2" xfId="1944" xr:uid="{2DEB19B1-8FEB-4758-9AD7-47E435FF684D}"/>
    <cellStyle name="40% — акцент2 2" xfId="1945" xr:uid="{E423B6EF-BFA1-40DE-B285-5F1775293B15}"/>
    <cellStyle name="40% — акцент3 2" xfId="1946" xr:uid="{FC64E95B-5910-4CB1-BB60-AA79531BB1DA}"/>
    <cellStyle name="40% — акцент4 2" xfId="1947" xr:uid="{D23E3E06-AD99-4AB5-9591-5F1DB3BE68B8}"/>
    <cellStyle name="40% — акцент5 2" xfId="1948" xr:uid="{0CC6244B-C16F-444F-B3CD-9A5D2ADBC06C}"/>
    <cellStyle name="40% — акцент6 2" xfId="1949" xr:uid="{052E518B-6061-4B8B-8A49-B5D8F61358D5}"/>
    <cellStyle name="60% — акцент1 2" xfId="1950" xr:uid="{C2BB575E-A4DC-4884-8CE5-FF249133497A}"/>
    <cellStyle name="60% — акцент2 2" xfId="1951" xr:uid="{0E8306CD-88E3-437F-8B29-952B0E705171}"/>
    <cellStyle name="60% — акцент3 2" xfId="1952" xr:uid="{721D84F0-3797-4F6C-BFA4-324B07EB8823}"/>
    <cellStyle name="60% — акцент4 2" xfId="1953" xr:uid="{61E44FD3-BA6C-485E-AC7B-AD7B7BF77825}"/>
    <cellStyle name="60% — акцент5 2" xfId="1954" xr:uid="{DED76D5D-7081-4BB4-8B78-C1F014BC03B0}"/>
    <cellStyle name="60% — акцент6 2" xfId="1955" xr:uid="{0D11DC49-86F3-40A1-BE4C-7BCFF737039F}"/>
    <cellStyle name="94,5" xfId="1956" xr:uid="{87BAA7BC-0135-4BEB-AC6F-7E4EA4A7EC28}"/>
    <cellStyle name="A modif Blanc" xfId="1957" xr:uid="{8F0DE9E2-8254-4514-B3F5-EAB3B0F6AF25}"/>
    <cellStyle name="A modifier" xfId="1958" xr:uid="{8E033E6F-A1BB-40E8-BCE1-911D0C61108C}"/>
    <cellStyle name="Aeia?nnueea" xfId="1959" xr:uid="{67E2D23A-F5E7-4542-8792-13E6DAFF274A}"/>
    <cellStyle name="Alilciue [0]_ deri-oren ctiu aia" xfId="1960" xr:uid="{94E9F6BF-441B-44EC-974F-14427D1EEF6E}"/>
    <cellStyle name="Alilciue_ deri-oren ctiu aia" xfId="1961" xr:uid="{4B097B02-C47C-494B-9382-AC1877C69AE0}"/>
    <cellStyle name="b" xfId="1962" xr:uid="{6D0053DA-BB7A-4B3F-A918-1401B9BF8187}"/>
    <cellStyle name="Big" xfId="1963" xr:uid="{35272110-96C3-4679-9B03-341EAAD96104}"/>
    <cellStyle name="blank" xfId="1964" xr:uid="{D46A2A10-E031-41DD-B1C7-01B1469BF9F8}"/>
    <cellStyle name="Blue Heading" xfId="1965" xr:uid="{CBF1DE31-AAE3-44C8-882B-D6170E97BB6F}"/>
    <cellStyle name="Calc Currency (0)" xfId="1966" xr:uid="{78D2DD1E-A65C-4DA4-BE42-4EB1E14695F5}"/>
    <cellStyle name="Calc Currency (2)" xfId="1967" xr:uid="{D81B2D42-39F3-4D86-AA02-B4FAD6D54724}"/>
    <cellStyle name="Calc Percent (0)" xfId="1968" xr:uid="{631A7FC3-006A-4466-AB2E-34BC760C3BEE}"/>
    <cellStyle name="Calc Percent (1)" xfId="1969" xr:uid="{B2A0B07E-2BDA-4B46-9797-0F88CC47B029}"/>
    <cellStyle name="Calc Percent (2)" xfId="1970" xr:uid="{0FE893E0-8CB1-442C-BFC1-94E267CE9FD0}"/>
    <cellStyle name="Calc Units (0)" xfId="1971" xr:uid="{27D59B9A-0925-4E09-A73B-D5CBC93662FB}"/>
    <cellStyle name="Calc Units (1)" xfId="1972" xr:uid="{8B16B4EC-9FEE-4849-B892-F159EEB63540}"/>
    <cellStyle name="Calc Units (2)" xfId="1973" xr:uid="{6A4EE7FD-CEB2-44B9-B59B-DD80D0F18816}"/>
    <cellStyle name="Check" xfId="1974" xr:uid="{7D9BF0C6-B559-49EC-A496-DCA422277D3E}"/>
    <cellStyle name="Check 2" xfId="2311" xr:uid="{6B702D07-CF11-41F6-9FA4-346A107C92F8}"/>
    <cellStyle name="Comma [0]_#6 Temps &amp; Contractors" xfId="1975" xr:uid="{AEDBEDD3-D3F4-407D-8FF2-5E0C09A01246}"/>
    <cellStyle name="Comma [00]" xfId="1976" xr:uid="{839EE809-FDD4-4490-8DF7-661F3273B9FD}"/>
    <cellStyle name="Comma [1]" xfId="1977" xr:uid="{3CCC2A95-9128-45F1-A2A1-E9FA40651207}"/>
    <cellStyle name="Comma [2]" xfId="1978" xr:uid="{3E6347B8-8F34-41F6-8686-0AC8DA80490E}"/>
    <cellStyle name="Comma_#6 Temps &amp; Contractors" xfId="1979" xr:uid="{B1FEA6C4-B4EF-4C2E-B118-81D5F488ED4E}"/>
    <cellStyle name="Comma0" xfId="1980" xr:uid="{17E0B7BB-4BD4-4D7F-A4A6-A3BDC2F94A2D}"/>
    <cellStyle name="Coname" xfId="1981" xr:uid="{2CEC2614-05BF-4E94-800E-F866ED71ED40}"/>
    <cellStyle name="Conor 1" xfId="1982" xr:uid="{60182119-80A0-4BB6-94AD-B4EE622CE4BF}"/>
    <cellStyle name="Conor1" xfId="1983" xr:uid="{8B1F6A56-B5D0-4654-8DB2-DD22C85472A0}"/>
    <cellStyle name="Conor2" xfId="1984" xr:uid="{3DA6ED09-1C94-4E8B-A300-B2B37320344D}"/>
    <cellStyle name="Curr" xfId="1985" xr:uid="{2B9A4C6F-2326-48F8-B34F-092DB1A48A04}"/>
    <cellStyle name="Currency [0]_#6 Temps &amp; Contractors" xfId="1986" xr:uid="{6555B94F-7BDC-4F33-A366-6F88B76505BA}"/>
    <cellStyle name="Currency [00]" xfId="1987" xr:uid="{504C2D23-B708-44A1-A009-076B3B590ECA}"/>
    <cellStyle name="Currency_#6 Temps &amp; Contractors" xfId="1988" xr:uid="{925DB589-2ACA-41DB-AEB3-40D039D9A57F}"/>
    <cellStyle name="Currency0" xfId="1989" xr:uid="{2342A133-96DC-470F-BA51-7364EFC76CB5}"/>
    <cellStyle name="Custom - Style8" xfId="1990" xr:uid="{0613DDA9-51BF-4177-A7A9-8CBF780F24F8}"/>
    <cellStyle name="Data   - Style2" xfId="1991" xr:uid="{80728D8A-C102-4BA1-BF8C-A2CD49037499}"/>
    <cellStyle name="Date" xfId="1992" xr:uid="{AA939230-CE3F-449D-8555-2D50D3104FAF}"/>
    <cellStyle name="Date 2" xfId="2312" xr:uid="{F496E5EA-5D6E-41BE-A3CB-6C716620B12F}"/>
    <cellStyle name="Date Short" xfId="1993" xr:uid="{8E0E6AE3-D63E-4493-AE71-F382ACA35D52}"/>
    <cellStyle name="date_Book1" xfId="1994" xr:uid="{C2248D2E-CB00-43F4-9A6F-F6376D5D683B}"/>
    <cellStyle name="DELTA" xfId="1995" xr:uid="{FBD0EED7-1E37-46BD-9109-DB6A58D75130}"/>
    <cellStyle name="DELTA 2" xfId="2313" xr:uid="{5B7A8052-C506-49D9-9BF1-8CD8903B8A0E}"/>
    <cellStyle name="Deviant" xfId="1996" xr:uid="{5F39DF49-A0E8-4C4D-B084-252E03CD932D}"/>
    <cellStyle name="E&amp;Y House" xfId="1997" xr:uid="{7B7B4F9B-53CF-429C-80D7-37190C154B69}"/>
    <cellStyle name="Ecart0" xfId="1998" xr:uid="{029EB65B-B9B5-4B17-A822-CE2E8C8C6CC6}"/>
    <cellStyle name="Ecart0,0" xfId="1999" xr:uid="{9816159A-B211-48BB-85F5-FA1026F047BC}"/>
    <cellStyle name="Ecart0,00" xfId="2000" xr:uid="{4D2D71BF-94D5-43DF-8004-6520B8C65530}"/>
    <cellStyle name="Ecart0_DCF" xfId="2001" xr:uid="{F7F5719A-7E8B-47DE-A644-284FF03B4293}"/>
    <cellStyle name="Enter Currency (0)" xfId="2002" xr:uid="{CBC8D1AC-9B05-443E-9B69-4636F50360C6}"/>
    <cellStyle name="Enter Currency (2)" xfId="2003" xr:uid="{1E7F1C7A-8FE5-4F8E-9F0D-187B203A8296}"/>
    <cellStyle name="Enter Units (0)" xfId="2004" xr:uid="{DD75DF8F-D4CA-4B31-A334-0F7FB723B267}"/>
    <cellStyle name="Enter Units (1)" xfId="2005" xr:uid="{D0039408-CB12-4EDF-95AD-3E1813944516}"/>
    <cellStyle name="Enter Units (2)" xfId="2006" xr:uid="{B09631FD-A3ED-4B0A-9F4C-2F50068F1461}"/>
    <cellStyle name="Euro" xfId="2007" xr:uid="{8F45A1E4-54A1-47F1-91FF-EE34CABFFB56}"/>
    <cellStyle name="Euro 2" xfId="2314" xr:uid="{1681337B-85D4-43D9-9157-95EFC04A3057}"/>
    <cellStyle name="Ezres_CCTV consolidation_1203" xfId="2008" xr:uid="{EC1A39C4-0FC9-4C6D-940C-5DFE4BC0C7A7}"/>
    <cellStyle name="F2" xfId="2009" xr:uid="{C4CA52BB-1A41-407A-B908-78830E4423C8}"/>
    <cellStyle name="F3" xfId="2010" xr:uid="{E3D2BA37-2154-48AF-9652-A22FF8EF207D}"/>
    <cellStyle name="F4" xfId="2011" xr:uid="{BBB538DC-32C1-4311-AF24-1C0C91BA62F4}"/>
    <cellStyle name="F5" xfId="2012" xr:uid="{63ABECEE-FF9F-4D37-BF4E-158A97F1A8EB}"/>
    <cellStyle name="F6" xfId="2013" xr:uid="{115DF927-9FAB-49D2-BF6C-DF14C98F793C}"/>
    <cellStyle name="F7" xfId="2014" xr:uid="{9882CE9F-13C2-4782-B6C1-4EA807503AEB}"/>
    <cellStyle name="F8" xfId="2015" xr:uid="{EBE6A852-5B65-418D-8B78-1192ECEAD3A2}"/>
    <cellStyle name="Factor" xfId="2016" xr:uid="{28B8512E-7461-4BB2-820B-5C50EC72A199}"/>
    <cellStyle name="Factor 2" xfId="2316" xr:uid="{E92BE450-8B7E-4C33-9C33-666BFDEC0238}"/>
    <cellStyle name="Fixed" xfId="2017" xr:uid="{C9C2B05C-5771-4A3A-8F1C-46FF53989ECE}"/>
    <cellStyle name="Flag" xfId="2018" xr:uid="{5A4AE28B-35E3-48BA-82CF-B8E775A313B9}"/>
    <cellStyle name="Followed Hyperlink_для ЦАТЭК_1кв07.xls" xfId="2019" xr:uid="{4091DCC1-A43C-4103-AECA-D1F040F6B6EB}"/>
    <cellStyle name="Formula % clear" xfId="2020" xr:uid="{4993B2CA-0AB9-428F-8FBD-41DEF5C0BBCA}"/>
    <cellStyle name="Formula % green" xfId="2021" xr:uid="{5862E1C7-603E-47E0-B35D-FC0FFE177701}"/>
    <cellStyle name="Formula clear" xfId="2022" xr:uid="{5B1EB0E3-6DA5-4448-A3FB-B127C7491F75}"/>
    <cellStyle name="Formula clear 2" xfId="2317" xr:uid="{F92787BA-3B72-419E-9125-6F06B4E09F36}"/>
    <cellStyle name="Formula clear 2 2" xfId="2380" xr:uid="{5D96D0C0-2481-4FFA-B5FD-90A4E24434D8}"/>
    <cellStyle name="Formula clear 2 3" xfId="2420" xr:uid="{458BA271-0384-4FA2-91BA-5871202AC6C9}"/>
    <cellStyle name="Formula green" xfId="2023" xr:uid="{0B273F4C-4DEC-4F70-8269-A5848805A829}"/>
    <cellStyle name="Formula green 2" xfId="2318" xr:uid="{FE242F51-8D78-4E50-9017-3B017D06EF7A}"/>
    <cellStyle name="Formula green 2 2" xfId="2381" xr:uid="{F457C93F-1DC8-4DAB-A47C-AF2D613CA2E8}"/>
    <cellStyle name="Formula green 2 3" xfId="2421" xr:uid="{5B816C4E-CE27-4214-8681-DEE2B4D15B7B}"/>
    <cellStyle name="From" xfId="2024" xr:uid="{92E3428D-70D9-4CBD-92B6-F1166FF62E94}"/>
    <cellStyle name="Grey" xfId="2025" xr:uid="{405FF306-8BDE-492A-A49A-0BDBA899DE86}"/>
    <cellStyle name="Group1" xfId="2026" xr:uid="{8A054CB6-3C24-480D-92B3-1B26D43AFA5B}"/>
    <cellStyle name="hard no. % clear" xfId="2027" xr:uid="{9542C211-AC6D-4D0F-9C8B-3DC394791D2A}"/>
    <cellStyle name="hard no. % green" xfId="2028" xr:uid="{2F890B19-EDF8-417E-ABDB-750152878BFD}"/>
    <cellStyle name="hard no. clear" xfId="2029" xr:uid="{E6C570E6-8FDA-4F4C-895D-BE333D8D6877}"/>
    <cellStyle name="hard no. clear 2" xfId="2319" xr:uid="{7DD9CFD1-6223-4DCD-8559-D58B648ED9E8}"/>
    <cellStyle name="hard no. clear 2 2" xfId="2382" xr:uid="{3DD8E3FF-896F-42FE-923B-C4662D9F77E0}"/>
    <cellStyle name="hard no. clear 2 3" xfId="2422" xr:uid="{19BAAFE1-E4E8-4531-BB44-042DF6BBD6BF}"/>
    <cellStyle name="hard no. green" xfId="2030" xr:uid="{7FCC961F-7790-4753-8F7F-8F4E20159BFC}"/>
    <cellStyle name="hard no. green 2" xfId="2320" xr:uid="{3397745F-E490-478F-85C6-BB84C5174984}"/>
    <cellStyle name="hard no. green 2 2" xfId="2383" xr:uid="{A4710E8D-1D60-4D90-9E72-BE0FCA406FC5}"/>
    <cellStyle name="hard no. green 2 3" xfId="2423" xr:uid="{215564BD-9379-4C4D-9C11-D20613CE1523}"/>
    <cellStyle name="Head1_BP back" xfId="2031" xr:uid="{7AAE7571-92A9-455C-803A-11315654CA9D}"/>
    <cellStyle name="Header1" xfId="2032" xr:uid="{9BB35EEC-26DD-4FAF-A749-4CA9954071B4}"/>
    <cellStyle name="Header2" xfId="2033" xr:uid="{E423955A-8BAE-48C2-A022-300C5FE9C147}"/>
    <cellStyle name="Heading" xfId="2034" xr:uid="{8783F9B3-7E3A-4068-91D5-7D120817DF35}"/>
    <cellStyle name="Heading 1" xfId="2035" xr:uid="{10BA5D3B-8335-44A2-BD7F-D9C91E3C07EC}"/>
    <cellStyle name="Heading 2" xfId="2036" xr:uid="{8DE3FD16-7874-4E6E-B58A-0BF6B6753A85}"/>
    <cellStyle name="Heading1" xfId="2037" xr:uid="{80FBE71F-961C-4598-B4A8-D5E3F90AF8CF}"/>
    <cellStyle name="Heading1 1" xfId="2038" xr:uid="{442F47C9-D057-4F1E-9BE3-752CE291F66F}"/>
    <cellStyle name="Heading2" xfId="2039" xr:uid="{30363D34-FA34-453D-B190-4BE720C0967D}"/>
    <cellStyle name="Heading3" xfId="2040" xr:uid="{22908626-0CD5-4B97-B5EB-3C262393D834}"/>
    <cellStyle name="Heading4" xfId="2041" xr:uid="{FEC9FD1F-362D-4C6D-85B5-6CB090869A68}"/>
    <cellStyle name="Heading5" xfId="2042" xr:uid="{7D97FF49-DC60-4DE9-961A-AD9F4855AB4A}"/>
    <cellStyle name="Heading5 2" xfId="2321" xr:uid="{C1712632-E595-49D3-A4AF-543A9DF0842C}"/>
    <cellStyle name="Heading6" xfId="2043" xr:uid="{18A250DC-88E4-4FEC-B316-F054BC1ED671}"/>
    <cellStyle name="Headline I" xfId="2044" xr:uid="{492F9049-5C70-4610-9E13-459B8CE022EF}"/>
    <cellStyle name="Headline II" xfId="2045" xr:uid="{B0F4E04D-08A8-4AC9-9D2F-25A5C7D5E475}"/>
    <cellStyle name="Headline III" xfId="2046" xr:uid="{B98A6CC4-F4A0-481E-A45F-72FA3472B345}"/>
    <cellStyle name="highlight" xfId="2047" xr:uid="{5428CAF9-2A8A-46D0-AFC0-BC04C2875210}"/>
    <cellStyle name="Horizontal" xfId="2048" xr:uid="{26474921-7F8C-485A-A3B0-9D59FE00B494}"/>
    <cellStyle name="Hyperlink_RESULTS" xfId="2049" xr:uid="{B850AA8A-AFCB-4067-B2EC-775928956347}"/>
    <cellStyle name="Iau?iue_ deri-oren ctiu aia" xfId="2050" xr:uid="{C35CBE57-4D93-488E-A8A7-D95F4614F71B}"/>
    <cellStyle name="Index" xfId="2051" xr:uid="{FB6E0F1B-5AC4-464F-9887-AF0040E319BF}"/>
    <cellStyle name="Input" xfId="2052" xr:uid="{2FCDF25B-31CF-4602-B7AF-1F09FBAE7D38}"/>
    <cellStyle name="Input %" xfId="2053" xr:uid="{EFE9E716-6770-4D87-89CE-BEA71B84CF01}"/>
    <cellStyle name="Input [yellow]" xfId="2054" xr:uid="{428C7A33-DC3D-4F7C-9FA4-2B5846197585}"/>
    <cellStyle name="Input 2" xfId="2322" xr:uid="{F5F07E8C-DE7A-4827-81A2-DC1DA41C64AD}"/>
    <cellStyle name="Input 3" xfId="2233" xr:uid="{18891B6D-D88D-4930-B906-204F0267D4A9}"/>
    <cellStyle name="Input 4" xfId="2315" xr:uid="{6743F8A5-37C7-464A-A801-1CBC957C4437}"/>
    <cellStyle name="Input 5" xfId="2352" xr:uid="{4709B72B-9061-40B0-8B79-EAA50C6DC2C2}"/>
    <cellStyle name="Input 6" xfId="2392" xr:uid="{75D88143-AFC3-4797-8BAC-C23D3CDC8FAB}"/>
    <cellStyle name="Input_Aston - Model - RG - v6_sg" xfId="2055" xr:uid="{89016793-BD1C-42BC-A8D1-3EE6B5231AE7}"/>
    <cellStyle name="Ioe?uaaaoayny aeia?nnueea" xfId="2056" xr:uid="{AD4CA9E4-0BCE-4F7D-A1E8-00CAB3FBCDAB}"/>
    <cellStyle name="ISO" xfId="2057" xr:uid="{15CCFB12-DA6F-43AC-960A-E1ED34383674}"/>
    <cellStyle name="Ivedimas" xfId="2058" xr:uid="{4E0FEC09-6102-42E0-964A-438343491D5D}"/>
    <cellStyle name="Ivedimo1" xfId="2059" xr:uid="{2A6D65A6-01CC-4D21-9233-B7897767D0BA}"/>
    <cellStyle name="Ivedimo2" xfId="2060" xr:uid="{010785BA-4842-4FE1-ABF6-4E4BFCA66185}"/>
    <cellStyle name="Ivedimo5" xfId="2061" xr:uid="{BD7B0BAB-A24F-4291-84C4-692E6AEC9153}"/>
    <cellStyle name="Kilo" xfId="2062" xr:uid="{BDB94639-B739-4E9B-953F-A4D6AC299ABB}"/>
    <cellStyle name="Kilo 2" xfId="2323" xr:uid="{87CEFF1A-87C0-43E3-98AC-504B2D741787}"/>
    <cellStyle name="kt" xfId="2063" xr:uid="{3C81388C-F837-4A30-AAE8-FD53F73B637D}"/>
    <cellStyle name="Labels - Style3" xfId="2064" xr:uid="{464B11BB-07AC-48C1-9ABB-A2D1DD4D0DC9}"/>
    <cellStyle name="Licence" xfId="2065" xr:uid="{F1E73DB2-D6DB-4A2B-8EA5-E9427E541040}"/>
    <cellStyle name="Line Number" xfId="2066" xr:uid="{17F12D83-28C2-4316-9B72-2FA7602EB212}"/>
    <cellStyle name="Link Currency (0)" xfId="2067" xr:uid="{7BCECE73-31FB-4AA6-B708-BBD71121B0E8}"/>
    <cellStyle name="Link Currency (2)" xfId="2068" xr:uid="{15DC2037-7743-45D9-97EF-CA0D10A3FA57}"/>
    <cellStyle name="Link Units (0)" xfId="2069" xr:uid="{9F3F2B0A-AE1A-49B7-A431-729094924D32}"/>
    <cellStyle name="Link Units (1)" xfId="2070" xr:uid="{0D571A31-74EF-4E85-B46E-0C05002FD6AF}"/>
    <cellStyle name="Link Units (2)" xfId="2071" xr:uid="{B98135A4-ABD6-47FC-AE2D-29772FDDA360}"/>
    <cellStyle name="Locked" xfId="2072" xr:uid="{6A744B0F-8F59-471A-8283-0A226002546E}"/>
    <cellStyle name="Matrix" xfId="2073" xr:uid="{BC63F0DC-6EC6-46B8-AF19-F950024C53FA}"/>
    <cellStyle name="Migliaia_DCF Lucchini Italy_Sidermeccanica" xfId="2074" xr:uid="{7ED2A1C9-991A-4483-AF13-7B15C57F4FAB}"/>
    <cellStyle name="Millares [0]_FINAL-10" xfId="2075" xr:uid="{AD2427FE-9700-47D0-81B6-6941683204B7}"/>
    <cellStyle name="Millares_FINAL-10" xfId="2076" xr:uid="{19E78468-F0E1-47BA-9143-E71D7DE80721}"/>
    <cellStyle name="Milliers [0]_~0926154" xfId="2077" xr:uid="{EF238D06-7EFE-4355-911D-173CFA6766E1}"/>
    <cellStyle name="Milliers_~0926154" xfId="2078" xr:uid="{F8C94BB3-9EDE-4252-891A-3103084EE7F7}"/>
    <cellStyle name="millions" xfId="2079" xr:uid="{75F7FC23-31BF-4DAC-97FF-5F2AD3DB5F54}"/>
    <cellStyle name="mnb" xfId="2080" xr:uid="{28689C5F-97C7-40EE-B052-8B743FF824DC}"/>
    <cellStyle name="Moneda [0]_FINAL-10" xfId="2081" xr:uid="{40436D4A-00C8-4FA9-8D49-EF10265EC31F}"/>
    <cellStyle name="Moneda_FINAL-10" xfId="2082" xr:uid="{57272E0E-7896-41FB-B5F8-3FB9E07B86D2}"/>
    <cellStyle name="Monétaire [0]_~0926154" xfId="2083" xr:uid="{30717C8A-4DE0-4175-87A1-BF8A057521FB}"/>
    <cellStyle name="Monétaire_~0926154" xfId="2084" xr:uid="{AD2729D1-866C-4710-AA88-11447659F1F2}"/>
    <cellStyle name="Monйtaire [0]_Conversion Summary" xfId="2085" xr:uid="{473765CC-FE8C-4C15-9F31-867E4D083331}"/>
    <cellStyle name="Monйtaire_Conversion Summary" xfId="2086" xr:uid="{D99C2329-1295-4742-81D2-D32D9DCDF179}"/>
    <cellStyle name="Multiple" xfId="2087" xr:uid="{0D055682-E373-4372-AFCE-73DBB7242E03}"/>
    <cellStyle name="mмny_laroux" xfId="2088" xr:uid="{ED1DBCE8-2729-4B52-A290-2403CA1F4409}"/>
    <cellStyle name="Niezdef." xfId="2089" xr:uid="{C9E33105-599A-4E45-AA9E-83807BD41D7D}"/>
    <cellStyle name="Niezdef. 2" xfId="2324" xr:uid="{C562C798-D2F5-4F70-9C91-B86ABCC81655}"/>
    <cellStyle name="Non_definito" xfId="2090" xr:uid="{B1C9A5FF-3320-4829-B662-AA3BBA888B82}"/>
    <cellStyle name="Norma11l" xfId="2091" xr:uid="{2ECE23E5-39DF-4753-9AEB-FE19F4A86627}"/>
    <cellStyle name="Normal - Style1" xfId="2092" xr:uid="{62A7C570-C14B-48D3-8530-2C7E8C723BC3}"/>
    <cellStyle name="Normal." xfId="2093" xr:uid="{F98ED6C3-5626-44C1-89D9-ACCC627FD7D0}"/>
    <cellStyle name="Normal_# 41-Market &amp;Trends" xfId="2094" xr:uid="{ABF8EC8B-4458-4106-8082-ABFA93449400}"/>
    <cellStyle name="Normál_Combellga Intangibles_10_ea" xfId="2095" xr:uid="{8935EE5B-9288-4ECB-92A8-A4DF39B99268}"/>
    <cellStyle name="Normal_DCF" xfId="2096" xr:uid="{C392A07B-0594-4F47-8E3D-DA682AE9980D}"/>
    <cellStyle name="Normál_DCF_NKMK_08_AO_1" xfId="2097" xr:uid="{05038586-D1D3-4606-890B-6195BFE3178E}"/>
    <cellStyle name="Normal_DCF_Pavlodar_9" xfId="2098" xr:uid="{DDD1A879-A7C2-4221-A347-7A65D6E498DD}"/>
    <cellStyle name="Normál_SAMPLE" xfId="2099" xr:uid="{74D1A8FD-31B3-4247-BEDC-C89BC8714423}"/>
    <cellStyle name="Normal_SHEET" xfId="2100" xr:uid="{4A87C943-A536-4E72-954F-B4B9FE705005}"/>
    <cellStyle name="Normale_DCF Lucchini Italy_Sidermeccanica" xfId="2101" xr:uid="{33E9DA16-3421-460B-AF7C-EC1CB3886851}"/>
    <cellStyle name="normální_917_MTS_market.xls graf 1" xfId="2102" xr:uid="{6C0853A7-E71D-46E8-BB2B-9146B89519C7}"/>
    <cellStyle name="Normalny_RIEPCOSP_4" xfId="2103" xr:uid="{A6F84A87-5250-4E38-B1F5-802AEA0AB180}"/>
    <cellStyle name="normalPercent" xfId="2104" xr:uid="{26C68153-1F51-449D-A560-E88306A9F60F}"/>
    <cellStyle name="normбlnм_laroux" xfId="2105" xr:uid="{E0F4DB45-DC18-4EF7-AFD6-CFEB8C5F0308}"/>
    <cellStyle name="normбlnн_laroux" xfId="2106" xr:uid="{1AE861E3-FF36-4A2B-8DF9-43AC1AD53381}"/>
    <cellStyle name="nornPercent" xfId="2107" xr:uid="{FD8559B6-E258-4DA5-8841-3DB15053499A}"/>
    <cellStyle name="Note" xfId="2108" xr:uid="{A3906A23-C1D2-4C6D-80A7-C31FB6ADCD8B}"/>
    <cellStyle name="Notes" xfId="2109" xr:uid="{47D0AB66-A855-4B80-9094-8E524E1A604B}"/>
    <cellStyle name="Nun??c [0]_ deri-oren ctiu aia" xfId="2110" xr:uid="{821D042C-6F4C-40E2-BF0B-F0097A7B15CF}"/>
    <cellStyle name="Nun??c_ deri-oren ctiu aia" xfId="2111" xr:uid="{666D3094-D10C-4F24-B5FF-72208DCE5C0D}"/>
    <cellStyle name="Ociriniaue [0]_ deri-oren ctiu aia" xfId="2112" xr:uid="{498D96EF-24B3-45AA-844F-9F57F760D077}"/>
    <cellStyle name="Ociriniaue_ deri-oren ctiu aia" xfId="2113" xr:uid="{606BDCF8-3AA2-445C-B78F-5D28B205C771}"/>
    <cellStyle name="Oeiainiaue_DDS-NMD" xfId="2114" xr:uid="{E16814F7-41CA-4773-91AE-D75575E09A7D}"/>
    <cellStyle name="Option" xfId="2115" xr:uid="{8DF983D1-F75D-4F2E-99B8-868A3199FACA}"/>
    <cellStyle name="OptionHeading" xfId="2116" xr:uid="{693BCBE1-CAB3-4AF9-BB80-659430E2A39E}"/>
    <cellStyle name="OSW_ColumnLabels" xfId="2117" xr:uid="{51E9F0BA-3242-480B-B17F-52AD52F8E818}"/>
    <cellStyle name="Paaotsikko" xfId="2118" xr:uid="{C0A456FA-B77D-4396-9BEA-C5C2FCB97098}"/>
    <cellStyle name="PageSubtitle" xfId="2119" xr:uid="{742422D2-9325-4638-860A-E5DC87DD974A}"/>
    <cellStyle name="paint" xfId="2120" xr:uid="{F55AA086-4A0D-4166-9BE0-6E394C0E2A2E}"/>
    <cellStyle name="Pénznem_CCTV consolidation_1203" xfId="2121" xr:uid="{368010B5-E949-42B9-9BAB-C5000ED471D8}"/>
    <cellStyle name="Percent (0)" xfId="2122" xr:uid="{8B0E2594-4157-4981-A04F-B3C534E4DB58}"/>
    <cellStyle name="Percent [0]" xfId="2123" xr:uid="{E571492D-4854-43F2-A72B-814935C5C385}"/>
    <cellStyle name="Percent [00]" xfId="2124" xr:uid="{EF031232-002D-4441-AFC7-ACB3575DCFEA}"/>
    <cellStyle name="Percent [2]" xfId="2125" xr:uid="{86B45375-BAC3-42FA-964D-14A24BD7453E}"/>
    <cellStyle name="Percent_#6 Temps &amp; Contractors" xfId="2126" xr:uid="{73B86FCD-9034-4B91-AAD9-A24C8FC42462}"/>
    <cellStyle name="Pourcentage_PASSB98" xfId="2127" xr:uid="{B5D01BE4-F09B-4C6C-B2ED-5DC997129249}"/>
    <cellStyle name="PrePop Currency (0)" xfId="2128" xr:uid="{21B45691-A736-4E8B-A843-D2E21E7A1D64}"/>
    <cellStyle name="PrePop Currency (2)" xfId="2129" xr:uid="{00F0EB83-178A-4CA5-9D1D-BCBBA7BE2926}"/>
    <cellStyle name="PrePop Units (0)" xfId="2130" xr:uid="{1A636779-7F7E-452F-94B0-55569682D266}"/>
    <cellStyle name="PrePop Units (1)" xfId="2131" xr:uid="{1D4EA057-A310-466C-9747-A7456D642486}"/>
    <cellStyle name="PrePop Units (2)" xfId="2132" xr:uid="{B83E9B0A-3C0B-4138-B8CE-B3D8D5F3865B}"/>
    <cellStyle name="Price" xfId="2133" xr:uid="{63919BAF-9DE1-4FBA-8183-92E0A9F0C285}"/>
    <cellStyle name="prochrek" xfId="2134" xr:uid="{23098A3C-7388-44A5-B475-17BD712878F7}"/>
    <cellStyle name="Product" xfId="2135" xr:uid="{64BF3C5A-BE69-465A-A1DB-CCF06EACF678}"/>
    <cellStyle name="Prosent_DS" xfId="2136" xr:uid="{42D019C9-3251-46D5-88F2-BBAAB1CD9A00}"/>
    <cellStyle name="Puslapis1" xfId="2137" xr:uid="{493A89E7-7FB2-45B2-A298-87FF881E444B}"/>
    <cellStyle name="Puslapis2" xfId="2138" xr:uid="{5FFA0E05-22E7-44F4-99FD-3B3665C72711}"/>
    <cellStyle name="Pддotsikko" xfId="2139" xr:uid="{CB8CE056-FBDE-4A1A-BCBE-11C08688D767}"/>
    <cellStyle name="Reset  - Style7" xfId="2140" xr:uid="{35AAE93D-403E-467A-A6CF-1B1742ECC346}"/>
    <cellStyle name="RMG - PB01.93" xfId="2141" xr:uid="{E7051FA9-66CB-4413-92B8-515AC963106C}"/>
    <cellStyle name="s]_x000d__x000a_load=_x000d__x000a_run=_x000d__x000a_NullPort=None_x000d__x000a_device=HP LaserJet 5P/5MP (HP),HPPCL5G,\\Accountdept\finanalyst_x000d__x000a_Spooler=yes_x000d__x000a_Dosprint=" xfId="2142" xr:uid="{8DE87555-1AD7-4C64-9AEA-C1C021474564}"/>
    <cellStyle name="s]_x000d__x000a_load=_x000d__x000a_run=_x000d__x000a_NullPort=None_x000d__x000a_device=HP LaserJet 5P/5MP (HP),HPPCL5G,\\Accountdept\finanalyst_x000d__x000a_Spooler=yes_x000d__x000a_Dosprint= 2" xfId="2325" xr:uid="{5F60935C-8782-4241-A4CD-715ED7507937}"/>
    <cellStyle name="S4" xfId="2143" xr:uid="{2FC58E21-E538-41FF-8AA3-99CFBA1D205B}"/>
    <cellStyle name="S5" xfId="2144" xr:uid="{49746045-BFC8-4259-A927-58ED759F222A}"/>
    <cellStyle name="Standard" xfId="2145" xr:uid="{08AE9A36-2931-495D-B272-E92089A0C643}"/>
    <cellStyle name="Straipsnis1" xfId="2146" xr:uid="{E364C9F6-0B52-4DE6-B191-188BCF8A87EB}"/>
    <cellStyle name="Straipsnis4" xfId="2147" xr:uid="{9B8A7475-5EE9-4541-AB55-13EBE1B5A33B}"/>
    <cellStyle name="SubHead" xfId="2148" xr:uid="{FA3B52F1-2B50-447D-B1B3-DC11EF41E142}"/>
    <cellStyle name="Table  - Style6" xfId="2149" xr:uid="{6BF76F6F-132B-4BE9-8D94-2A0F3F2DF475}"/>
    <cellStyle name="Table Title" xfId="2150" xr:uid="{787CFCF5-4A32-45A9-8C34-4C3587A5C2A4}"/>
    <cellStyle name="Table Units" xfId="2151" xr:uid="{FA66EFAA-B1FD-4FCE-8200-3CE6F65AA34C}"/>
    <cellStyle name="Text" xfId="2152" xr:uid="{2157D9AA-9CE2-43D7-B9D2-3553D551BA1E}"/>
    <cellStyle name="Text Indent A" xfId="2153" xr:uid="{CB47438D-37C5-4BD1-9C82-29B7A7FF81DF}"/>
    <cellStyle name="Text Indent B" xfId="2154" xr:uid="{49184203-48CA-4205-B145-79EB7542FCF0}"/>
    <cellStyle name="Text Indent C" xfId="2155" xr:uid="{7E5AE192-8BAB-4563-9E6C-921855DA700A}"/>
    <cellStyle name="Text_DCF" xfId="2156" xr:uid="{637E217D-B034-4207-89EF-306F86C85AC2}"/>
    <cellStyle name="Tickmark" xfId="2157" xr:uid="{B2E6D509-A27B-4F29-8C21-BC7A1E4E7988}"/>
    <cellStyle name="times" xfId="2158" xr:uid="{E9740DC8-DC72-4849-A597-1A3E1F3AA052}"/>
    <cellStyle name="Title" xfId="2159" xr:uid="{48EBE206-F7DE-4E14-8C4E-1DA1355B188F}"/>
    <cellStyle name="Title  - Style1" xfId="2160" xr:uid="{26DBFC17-C586-4D82-A98E-450BCEECDDD4}"/>
    <cellStyle name="To" xfId="2161" xr:uid="{108BB7A3-7DE9-46FC-8A42-D9A97D60B604}"/>
    <cellStyle name="Total" xfId="2162" xr:uid="{B57795F5-AD7C-419A-8259-3EFF13AB8FBE}"/>
    <cellStyle name="TotCol - Style5" xfId="2163" xr:uid="{154A9470-FAD0-406B-BCC5-741BD5B3A682}"/>
    <cellStyle name="TotRow - Style4" xfId="2164" xr:uid="{9AA2C438-90D8-4755-A786-B1F58CF6E197}"/>
    <cellStyle name="Tusenskille [0]_DS" xfId="2165" xr:uid="{28C1FE32-1186-4A11-8DCD-DEF8C47D699A}"/>
    <cellStyle name="Tusenskille_DS" xfId="2166" xr:uid="{F0A66406-6F31-445A-8646-046E4111D21C}"/>
    <cellStyle name="Unit" xfId="2167" xr:uid="{05022CAE-6AB3-4BED-9F0D-57192CD3C8D9}"/>
    <cellStyle name="Valiotsikko" xfId="2168" xr:uid="{9047FD47-E64D-4D63-9B97-A27045370565}"/>
    <cellStyle name="Valiotsikko 2" xfId="2326" xr:uid="{096C88D2-87B1-429E-8093-2EDF9A114664}"/>
    <cellStyle name="Valuta [0]_DS" xfId="2169" xr:uid="{20D53985-54B0-4765-8501-D2E93AE1F655}"/>
    <cellStyle name="Valuta_DS" xfId="2170" xr:uid="{8F4322CF-4866-473E-9DB4-4275B703CA39}"/>
    <cellStyle name="Vertical" xfId="2171" xr:uid="{4D23634A-CD5C-4321-BE28-73D555E168F8}"/>
    <cellStyle name="Vдliotsikko" xfId="2172" xr:uid="{25B1D459-ECDA-4E47-9575-0051EC8B37F2}"/>
    <cellStyle name="Vдliotsikko 2" xfId="2327" xr:uid="{D3B4ABF7-32D4-4606-A0EF-ED3E7328A825}"/>
    <cellStyle name="WIP" xfId="2173" xr:uid="{73B238BE-EC2A-4818-8987-2BD7FEB447E6}"/>
    <cellStyle name="WIP 2" xfId="2328" xr:uid="{CC68584E-9D69-4505-BF49-0C1D0FFE4350}"/>
    <cellStyle name="Wдhrung_Compiling Utility Macros" xfId="2174" xr:uid="{7FA8E7A9-B03E-4AB1-A153-BB69A5A81F33}"/>
    <cellStyle name="Zero" xfId="2175" xr:uid="{CE5E00F2-E006-4A71-B470-D51DBBC7967F}"/>
    <cellStyle name="Zero 2" xfId="2329" xr:uid="{07518B7D-0E52-433F-8272-09169C2FB13C}"/>
    <cellStyle name="Акцент1 2" xfId="2176" xr:uid="{092C4555-E95A-40C9-AA9A-1FC29047070A}"/>
    <cellStyle name="Акцент2 2" xfId="2177" xr:uid="{91D206D9-E59C-4C64-99C0-DAE10DDAD7F5}"/>
    <cellStyle name="Акцент3 2" xfId="2178" xr:uid="{0BDD4E18-D015-4AA4-9D94-ADEF1052274A}"/>
    <cellStyle name="Акцент4 2" xfId="2179" xr:uid="{0FFE93B6-620E-46AE-82F8-9DEDDBF7175C}"/>
    <cellStyle name="Акцент5 2" xfId="2180" xr:uid="{738C0400-7791-4118-AE8E-6D4B5563055A}"/>
    <cellStyle name="Акцент6 2" xfId="2181" xr:uid="{C8ACB052-CA9E-4162-8969-BB29F24B9662}"/>
    <cellStyle name="Ввод  2" xfId="2182" xr:uid="{86A2DC67-03A7-48CA-917A-4BF2ECAA7B2F}"/>
    <cellStyle name="Ввод данных" xfId="2183" xr:uid="{4D4BD768-E8D4-4B35-83AB-748B85837F3D}"/>
    <cellStyle name="Ввод данных 2" xfId="2330" xr:uid="{D9D7ADCD-6568-402A-988A-2D39055DC5C6}"/>
    <cellStyle name="Вывод 2" xfId="2184" xr:uid="{BEA51740-3F1C-4A57-8E28-109877FB33B4}"/>
    <cellStyle name="Вычисление 2" xfId="2185" xr:uid="{4F4E6921-D5EA-4289-9AE6-395184EE918B}"/>
    <cellStyle name="ѓенежный [0]_balance_y" xfId="2186" xr:uid="{81C13426-E98C-4D57-9DE7-FC40DBD00569}"/>
    <cellStyle name="ѓенежный_balance_y" xfId="2187" xr:uid="{D95C31BC-EE8D-4AB4-B7C5-589B13136CB2}"/>
    <cellStyle name="Данные" xfId="2188" xr:uid="{E06DDEA2-A3CF-44EA-9C2E-AB11B73B68D0}"/>
    <cellStyle name="Заголовок 1 2" xfId="2189" xr:uid="{EBBF3B11-BCC9-438D-8EEB-9657E104D0FE}"/>
    <cellStyle name="Заголовок 2 2" xfId="2190" xr:uid="{9080A1F9-9996-4962-A806-ADF2CF819EA1}"/>
    <cellStyle name="Заголовок 3 2" xfId="2191" xr:uid="{F91EAFB3-EFC5-4D69-B20E-854746AEBAFD}"/>
    <cellStyle name="Заголовок 4 2" xfId="2192" xr:uid="{BD41B69B-897E-476A-B46F-FFCFE8435CF4}"/>
    <cellStyle name="ЅинЎнсоЏый [0]_balance_y" xfId="2193" xr:uid="{4F187581-CD07-4E3F-8796-65608C0EE38C}"/>
    <cellStyle name="ЅинЎнсоЏый_balance_y" xfId="2194" xr:uid="{914A7F21-C4E8-43FA-AB5E-E5B8EECEE6A6}"/>
    <cellStyle name="ибrky [0]_laroux" xfId="2195" xr:uid="{BFD33A99-5CD5-4EA2-8372-507B565DD86D}"/>
    <cellStyle name="ибrky_laroux" xfId="2196" xr:uid="{A7AD6E33-568F-43C5-B5F1-D183CFEFC410}"/>
    <cellStyle name="Итог 2" xfId="2197" xr:uid="{0F514F12-53FE-4E11-B65B-862A642C5DE6}"/>
    <cellStyle name="їўычный_balance_y" xfId="2198" xr:uid="{D23381F1-B5F4-4E59-A00C-E7288420FBAF}"/>
    <cellStyle name="Контрольная ячейка 2" xfId="2199" xr:uid="{6A0F68D5-3D5A-4253-BF51-D36C5453AD4E}"/>
    <cellStyle name="Название 2" xfId="2200" xr:uid="{90CF5E5B-3538-4D5D-A6F1-E46D33FCB295}"/>
    <cellStyle name="Нейтральный 2" xfId="2201" xr:uid="{45128FC9-459A-4ACF-A457-E294AFD91E51}"/>
    <cellStyle name="Обычный" xfId="0" builtinId="0"/>
    <cellStyle name="Обычный 2" xfId="4" xr:uid="{4152B7FB-FC36-4AD8-8B06-D2F518490F54}"/>
    <cellStyle name="Обычный 3" xfId="5" xr:uid="{592BCBD3-83AF-4F07-B543-1859A06AECF2}"/>
    <cellStyle name="Обычный 4" xfId="1" xr:uid="{1CD06F5C-E7C9-4E65-AE88-59D103CD1775}"/>
    <cellStyle name="Плохой 2" xfId="2202" xr:uid="{FE844F7B-D9F4-48D6-B4FC-541BC097F0ED}"/>
    <cellStyle name="Пояснение 2" xfId="2203" xr:uid="{1881915E-A5F1-45C5-8C25-015CB40D57FA}"/>
    <cellStyle name="Примечание 2" xfId="2204" xr:uid="{988C5C73-286B-4B64-8C34-262B59F9D1F1}"/>
    <cellStyle name="Процент_ГСМ (з)" xfId="2205" xr:uid="{F5405EA5-F6A7-4A5E-BA44-554F0338C45C}"/>
    <cellStyle name="Процентный 2" xfId="3" xr:uid="{6C107182-4943-4858-8E77-64C6276F7A26}"/>
    <cellStyle name="Процентный 2 2" xfId="2331" xr:uid="{9595E7FB-1FC4-4819-9FC6-64597E0B61DA}"/>
    <cellStyle name="Процентный 3" xfId="2" xr:uid="{C5A8E8B5-9FA5-4A90-928B-E6A5BE8F7032}"/>
    <cellStyle name="Расчетный" xfId="2206" xr:uid="{D495EAFB-81F8-47B3-B80F-154F2ABEA1E6}"/>
    <cellStyle name="Расчетный 2" xfId="2332" xr:uid="{A1F51776-6444-49C8-BDAB-03B70DF2F4B1}"/>
    <cellStyle name="Связанная ячейка 2" xfId="2207" xr:uid="{C517DD69-B0BF-4B48-A5BD-017E3879E261}"/>
    <cellStyle name="Стиль 1" xfId="2208" xr:uid="{A8E9971B-AFC0-48C5-88D1-2752A73C5D84}"/>
    <cellStyle name="Стиль_названий" xfId="2209" xr:uid="{DE125EC8-1DF9-49D4-979D-F56DDD7072BD}"/>
    <cellStyle name="Текст предупреждения 2" xfId="2210" xr:uid="{D9C716A3-5B47-4F49-A2BD-B5A4D84B541B}"/>
    <cellStyle name="тонны" xfId="2211" xr:uid="{9A473218-B85D-4EC3-9AF4-D7345198C2D4}"/>
    <cellStyle name="тонны 2" xfId="2333" xr:uid="{4371384F-50ED-4A15-ADDA-F2FF90994415}"/>
    <cellStyle name="Тысячи [0]_ план-факт июнь гов" xfId="2212" xr:uid="{9092A4F5-EF17-4F0D-9CC8-2E70D29583E1}"/>
    <cellStyle name="Тысячи [а]" xfId="2213" xr:uid="{2986CCE3-CC62-4B9E-AB47-012B2E1B95C0}"/>
    <cellStyle name="Тысячи_ план-факт июнь гов" xfId="2214" xr:uid="{5BA311B8-684B-4A8C-B884-A152B518FDF8}"/>
    <cellStyle name="Финан" xfId="2215" xr:uid="{36D7DC1F-4290-4535-9031-B98A7F64DDAA}"/>
    <cellStyle name="ФинАнсовый {0]_Лист!" xfId="2216" xr:uid="{D1E0FC9A-5EED-4CC1-8C8F-8C5CF0522ED3}"/>
    <cellStyle name="ФинАнсовый K0]_гов.ьай_пл.фшнинс." xfId="2217" xr:uid="{3B79FB7F-A6CF-4808-9F55-17959DD70CB4}"/>
    <cellStyle name="ФинансоТ" xfId="2218" xr:uid="{5FD2F275-8910-4B8B-AC14-FCEEDCFF4E02}"/>
    <cellStyle name="ФинансоТ 2" xfId="2338" xr:uid="{4F84488F-2922-4C18-A9C2-B449B26637FA}"/>
    <cellStyle name="ФинансоТ 2 2" xfId="2384" xr:uid="{B81F21C0-3D81-47A9-BE96-5AD54857D973}"/>
    <cellStyle name="ФинансоТ 2 3" xfId="2424" xr:uid="{820FCC54-F2A9-4FD2-AE50-97C308CCFCD8}"/>
    <cellStyle name="ФинансоТый" xfId="2219" xr:uid="{0600EA1C-FD87-4C4A-AE49-6699646CD5AD}"/>
    <cellStyle name="ФинансоТый [0]_Гов.май_Н-к" xfId="2220" xr:uid="{20D412B4-ECFA-4E3B-A2E9-5C1138B52EE5}"/>
    <cellStyle name="ФинансоТый 2" xfId="2339" xr:uid="{8E4595E6-9B0E-4978-9323-8C7A7B630BAD}"/>
    <cellStyle name="ФинансоТый 2 2" xfId="2385" xr:uid="{43F65716-6AB5-4FD0-87EE-A8970CBC43F2}"/>
    <cellStyle name="ФинансоТый 2 3" xfId="2425" xr:uid="{DD0AF361-D413-44B6-9782-8C25CF91BB40}"/>
    <cellStyle name="ФинансоТый 3" xfId="2343" xr:uid="{5673427D-160A-46B4-8BA1-B8F448CDBB9A}"/>
    <cellStyle name="ФинансоТый 3 2" xfId="2387" xr:uid="{AD47F504-8C6A-461A-8D90-870533ECE256}"/>
    <cellStyle name="ФинансоТый 3 3" xfId="2427" xr:uid="{F637A870-7352-417A-A99B-564645EE942E}"/>
    <cellStyle name="ФинансоТый 4" xfId="2340" xr:uid="{97A8B63C-350A-4FAB-88E3-9E1AF2A0003D}"/>
    <cellStyle name="ФинансоТый 4 2" xfId="2386" xr:uid="{DA020C53-13CA-40F7-9559-7DFAD758B276}"/>
    <cellStyle name="ФинансоТый 4 3" xfId="2426" xr:uid="{FC73EC88-E5C4-4614-9249-1D49A51D5A99}"/>
    <cellStyle name="ФинансоТый 5" xfId="2353" xr:uid="{3DB8CABB-BA68-4BCB-BEB7-B635AFEFCB8B}"/>
    <cellStyle name="ФинансоТый 6" xfId="2393" xr:uid="{666BD021-9B84-4006-AF9A-8C998629F727}"/>
    <cellStyle name="ФинансоТый_DCF" xfId="2221" xr:uid="{1E081FE0-8A74-4E0D-81D8-514F5BF2CC8D}"/>
    <cellStyle name="ФинРнсовый [0]_ПДР Январь" xfId="2222" xr:uid="{5BCE7884-B6EA-4B19-890D-6A7AEC637334}"/>
    <cellStyle name="ФинРнсовый K0]_гов.май_фин.ЧМПЗ" xfId="2223" xr:uid="{FD9C384C-46F0-4594-B2CD-565EA49F0031}"/>
    <cellStyle name="Хороший 2" xfId="2224" xr:uid="{F9383DF0-5B1E-4C92-A9E2-9597C0E92377}"/>
    <cellStyle name="Ценовой" xfId="2225" xr:uid="{7C045074-6605-4018-A571-1D8A67045AA6}"/>
    <cellStyle name="Ценовой 2" xfId="2341" xr:uid="{A6372C4F-B590-4BC8-A1B7-E33FEDB06783}"/>
    <cellStyle name="ЏђЋ–…Ќ’Ќ›‰" xfId="2226" xr:uid="{3BE6AC70-7682-44DF-8158-02A691FD5C08}"/>
    <cellStyle name="ЏђЋ–…Ќ’Ќ›‰ 2" xfId="2342" xr:uid="{4A22C4D4-52B8-4819-BEF6-B627C6D32687}"/>
    <cellStyle name="Шапка" xfId="2227" xr:uid="{ADDB6401-8930-49C0-8637-A439535286DF}"/>
  </cellStyles>
  <dxfs count="0"/>
  <tableStyles count="0" defaultTableStyle="TableStyleMedium2" defaultPivotStyle="PivotStyleLight16"/>
  <colors>
    <mruColors>
      <color rgb="FFFFC599"/>
      <color rgb="FFF7C171"/>
      <color rgb="FFCCCCFF"/>
      <color rgb="FFFFFFCC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5;&#1083;&#1072;&#1085;&#1086;&#1074;&#1099;&#1081;%20&#1086;&#1090;&#1076;&#1077;&#1083;\&#1055;&#1069;&#1054;%202021\2021%20&#1058;&#1072;&#1088;&#1080;&#1092;&#1085;&#1072;&#1103;%20&#1089;&#1084;&#1077;&#1090;&#1072;\2021%20&#1075;&#1086;&#1076;\&#1048;&#1089;&#1087;&#1086;&#1083;&#1085;&#1077;&#1085;&#1080;&#1077;%20&#1090;&#1072;&#1088;&#1080;&#1092;&#1085;&#1086;&#1081;%20&#1089;&#1084;&#1077;&#1090;&#1099;%202021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год"/>
      <sheetName val="Ожид."/>
    </sheetNames>
    <sheetDataSet>
      <sheetData sheetId="0" refreshError="1">
        <row r="10">
          <cell r="DG10">
            <v>6161.9882890331555</v>
          </cell>
        </row>
        <row r="164">
          <cell r="EF164">
            <v>74.110770000000002</v>
          </cell>
        </row>
        <row r="190">
          <cell r="EF19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758C0-B525-4CCD-A63F-6EBE997C500F}">
  <sheetPr>
    <pageSetUpPr fitToPage="1"/>
  </sheetPr>
  <dimension ref="A1:Q107"/>
  <sheetViews>
    <sheetView tabSelected="1" topLeftCell="A9" zoomScale="73" zoomScaleNormal="73" workbookViewId="0">
      <pane xSplit="2" ySplit="10" topLeftCell="C23" activePane="bottomRight" state="frozen"/>
      <selection activeCell="A9" sqref="A9"/>
      <selection pane="topRight" activeCell="C9" sqref="C9"/>
      <selection pane="bottomLeft" activeCell="A19" sqref="A19"/>
      <selection pane="bottomRight" activeCell="L77" sqref="L77"/>
    </sheetView>
  </sheetViews>
  <sheetFormatPr defaultRowHeight="15" outlineLevelRow="1"/>
  <cols>
    <col min="1" max="1" width="7.42578125" style="1" customWidth="1"/>
    <col min="2" max="2" width="57.28515625" style="46" customWidth="1"/>
    <col min="3" max="3" width="14.140625" style="2" customWidth="1"/>
    <col min="4" max="5" width="16.28515625" style="3" hidden="1" customWidth="1"/>
    <col min="6" max="6" width="16.28515625" style="3" customWidth="1"/>
    <col min="7" max="7" width="16.85546875" style="54" customWidth="1"/>
    <col min="8" max="8" width="13.42578125" style="31" hidden="1" customWidth="1"/>
    <col min="9" max="9" width="12.5703125" style="31" hidden="1" customWidth="1"/>
    <col min="10" max="10" width="14.85546875" style="31" customWidth="1"/>
    <col min="11" max="11" width="13.42578125" style="31" customWidth="1"/>
    <col min="12" max="12" width="81" style="31" customWidth="1"/>
    <col min="13" max="226" width="9.140625" style="31"/>
    <col min="227" max="227" width="5.28515625" style="31" customWidth="1"/>
    <col min="228" max="228" width="37.85546875" style="31" customWidth="1"/>
    <col min="229" max="229" width="11.7109375" style="31" bestFit="1" customWidth="1"/>
    <col min="230" max="230" width="14.42578125" style="31" customWidth="1"/>
    <col min="231" max="231" width="16.140625" style="31" customWidth="1"/>
    <col min="232" max="232" width="14.85546875" style="31" customWidth="1"/>
    <col min="233" max="233" width="17.85546875" style="31" customWidth="1"/>
    <col min="234" max="234" width="14.5703125" style="31" customWidth="1"/>
    <col min="235" max="235" width="18" style="31" customWidth="1"/>
    <col min="236" max="236" width="0" style="31" hidden="1" customWidth="1"/>
    <col min="237" max="237" width="13.5703125" style="31" customWidth="1"/>
    <col min="238" max="482" width="9.140625" style="31"/>
    <col min="483" max="483" width="5.28515625" style="31" customWidth="1"/>
    <col min="484" max="484" width="37.85546875" style="31" customWidth="1"/>
    <col min="485" max="485" width="11.7109375" style="31" bestFit="1" customWidth="1"/>
    <col min="486" max="486" width="14.42578125" style="31" customWidth="1"/>
    <col min="487" max="487" width="16.140625" style="31" customWidth="1"/>
    <col min="488" max="488" width="14.85546875" style="31" customWidth="1"/>
    <col min="489" max="489" width="17.85546875" style="31" customWidth="1"/>
    <col min="490" max="490" width="14.5703125" style="31" customWidth="1"/>
    <col min="491" max="491" width="18" style="31" customWidth="1"/>
    <col min="492" max="492" width="0" style="31" hidden="1" customWidth="1"/>
    <col min="493" max="493" width="13.5703125" style="31" customWidth="1"/>
    <col min="494" max="738" width="9.140625" style="31"/>
    <col min="739" max="739" width="5.28515625" style="31" customWidth="1"/>
    <col min="740" max="740" width="37.85546875" style="31" customWidth="1"/>
    <col min="741" max="741" width="11.7109375" style="31" bestFit="1" customWidth="1"/>
    <col min="742" max="742" width="14.42578125" style="31" customWidth="1"/>
    <col min="743" max="743" width="16.140625" style="31" customWidth="1"/>
    <col min="744" max="744" width="14.85546875" style="31" customWidth="1"/>
    <col min="745" max="745" width="17.85546875" style="31" customWidth="1"/>
    <col min="746" max="746" width="14.5703125" style="31" customWidth="1"/>
    <col min="747" max="747" width="18" style="31" customWidth="1"/>
    <col min="748" max="748" width="0" style="31" hidden="1" customWidth="1"/>
    <col min="749" max="749" width="13.5703125" style="31" customWidth="1"/>
    <col min="750" max="994" width="9.140625" style="31"/>
    <col min="995" max="995" width="5.28515625" style="31" customWidth="1"/>
    <col min="996" max="996" width="37.85546875" style="31" customWidth="1"/>
    <col min="997" max="997" width="11.7109375" style="31" bestFit="1" customWidth="1"/>
    <col min="998" max="998" width="14.42578125" style="31" customWidth="1"/>
    <col min="999" max="999" width="16.140625" style="31" customWidth="1"/>
    <col min="1000" max="1000" width="14.85546875" style="31" customWidth="1"/>
    <col min="1001" max="1001" width="17.85546875" style="31" customWidth="1"/>
    <col min="1002" max="1002" width="14.5703125" style="31" customWidth="1"/>
    <col min="1003" max="1003" width="18" style="31" customWidth="1"/>
    <col min="1004" max="1004" width="0" style="31" hidden="1" customWidth="1"/>
    <col min="1005" max="1005" width="13.5703125" style="31" customWidth="1"/>
    <col min="1006" max="1250" width="9.140625" style="31"/>
    <col min="1251" max="1251" width="5.28515625" style="31" customWidth="1"/>
    <col min="1252" max="1252" width="37.85546875" style="31" customWidth="1"/>
    <col min="1253" max="1253" width="11.7109375" style="31" bestFit="1" customWidth="1"/>
    <col min="1254" max="1254" width="14.42578125" style="31" customWidth="1"/>
    <col min="1255" max="1255" width="16.140625" style="31" customWidth="1"/>
    <col min="1256" max="1256" width="14.85546875" style="31" customWidth="1"/>
    <col min="1257" max="1257" width="17.85546875" style="31" customWidth="1"/>
    <col min="1258" max="1258" width="14.5703125" style="31" customWidth="1"/>
    <col min="1259" max="1259" width="18" style="31" customWidth="1"/>
    <col min="1260" max="1260" width="0" style="31" hidden="1" customWidth="1"/>
    <col min="1261" max="1261" width="13.5703125" style="31" customWidth="1"/>
    <col min="1262" max="1506" width="9.140625" style="31"/>
    <col min="1507" max="1507" width="5.28515625" style="31" customWidth="1"/>
    <col min="1508" max="1508" width="37.85546875" style="31" customWidth="1"/>
    <col min="1509" max="1509" width="11.7109375" style="31" bestFit="1" customWidth="1"/>
    <col min="1510" max="1510" width="14.42578125" style="31" customWidth="1"/>
    <col min="1511" max="1511" width="16.140625" style="31" customWidth="1"/>
    <col min="1512" max="1512" width="14.85546875" style="31" customWidth="1"/>
    <col min="1513" max="1513" width="17.85546875" style="31" customWidth="1"/>
    <col min="1514" max="1514" width="14.5703125" style="31" customWidth="1"/>
    <col min="1515" max="1515" width="18" style="31" customWidth="1"/>
    <col min="1516" max="1516" width="0" style="31" hidden="1" customWidth="1"/>
    <col min="1517" max="1517" width="13.5703125" style="31" customWidth="1"/>
    <col min="1518" max="1762" width="9.140625" style="31"/>
    <col min="1763" max="1763" width="5.28515625" style="31" customWidth="1"/>
    <col min="1764" max="1764" width="37.85546875" style="31" customWidth="1"/>
    <col min="1765" max="1765" width="11.7109375" style="31" bestFit="1" customWidth="1"/>
    <col min="1766" max="1766" width="14.42578125" style="31" customWidth="1"/>
    <col min="1767" max="1767" width="16.140625" style="31" customWidth="1"/>
    <col min="1768" max="1768" width="14.85546875" style="31" customWidth="1"/>
    <col min="1769" max="1769" width="17.85546875" style="31" customWidth="1"/>
    <col min="1770" max="1770" width="14.5703125" style="31" customWidth="1"/>
    <col min="1771" max="1771" width="18" style="31" customWidth="1"/>
    <col min="1772" max="1772" width="0" style="31" hidden="1" customWidth="1"/>
    <col min="1773" max="1773" width="13.5703125" style="31" customWidth="1"/>
    <col min="1774" max="2018" width="9.140625" style="31"/>
    <col min="2019" max="2019" width="5.28515625" style="31" customWidth="1"/>
    <col min="2020" max="2020" width="37.85546875" style="31" customWidth="1"/>
    <col min="2021" max="2021" width="11.7109375" style="31" bestFit="1" customWidth="1"/>
    <col min="2022" max="2022" width="14.42578125" style="31" customWidth="1"/>
    <col min="2023" max="2023" width="16.140625" style="31" customWidth="1"/>
    <col min="2024" max="2024" width="14.85546875" style="31" customWidth="1"/>
    <col min="2025" max="2025" width="17.85546875" style="31" customWidth="1"/>
    <col min="2026" max="2026" width="14.5703125" style="31" customWidth="1"/>
    <col min="2027" max="2027" width="18" style="31" customWidth="1"/>
    <col min="2028" max="2028" width="0" style="31" hidden="1" customWidth="1"/>
    <col min="2029" max="2029" width="13.5703125" style="31" customWidth="1"/>
    <col min="2030" max="2274" width="9.140625" style="31"/>
    <col min="2275" max="2275" width="5.28515625" style="31" customWidth="1"/>
    <col min="2276" max="2276" width="37.85546875" style="31" customWidth="1"/>
    <col min="2277" max="2277" width="11.7109375" style="31" bestFit="1" customWidth="1"/>
    <col min="2278" max="2278" width="14.42578125" style="31" customWidth="1"/>
    <col min="2279" max="2279" width="16.140625" style="31" customWidth="1"/>
    <col min="2280" max="2280" width="14.85546875" style="31" customWidth="1"/>
    <col min="2281" max="2281" width="17.85546875" style="31" customWidth="1"/>
    <col min="2282" max="2282" width="14.5703125" style="31" customWidth="1"/>
    <col min="2283" max="2283" width="18" style="31" customWidth="1"/>
    <col min="2284" max="2284" width="0" style="31" hidden="1" customWidth="1"/>
    <col min="2285" max="2285" width="13.5703125" style="31" customWidth="1"/>
    <col min="2286" max="2530" width="9.140625" style="31"/>
    <col min="2531" max="2531" width="5.28515625" style="31" customWidth="1"/>
    <col min="2532" max="2532" width="37.85546875" style="31" customWidth="1"/>
    <col min="2533" max="2533" width="11.7109375" style="31" bestFit="1" customWidth="1"/>
    <col min="2534" max="2534" width="14.42578125" style="31" customWidth="1"/>
    <col min="2535" max="2535" width="16.140625" style="31" customWidth="1"/>
    <col min="2536" max="2536" width="14.85546875" style="31" customWidth="1"/>
    <col min="2537" max="2537" width="17.85546875" style="31" customWidth="1"/>
    <col min="2538" max="2538" width="14.5703125" style="31" customWidth="1"/>
    <col min="2539" max="2539" width="18" style="31" customWidth="1"/>
    <col min="2540" max="2540" width="0" style="31" hidden="1" customWidth="1"/>
    <col min="2541" max="2541" width="13.5703125" style="31" customWidth="1"/>
    <col min="2542" max="2786" width="9.140625" style="31"/>
    <col min="2787" max="2787" width="5.28515625" style="31" customWidth="1"/>
    <col min="2788" max="2788" width="37.85546875" style="31" customWidth="1"/>
    <col min="2789" max="2789" width="11.7109375" style="31" bestFit="1" customWidth="1"/>
    <col min="2790" max="2790" width="14.42578125" style="31" customWidth="1"/>
    <col min="2791" max="2791" width="16.140625" style="31" customWidth="1"/>
    <col min="2792" max="2792" width="14.85546875" style="31" customWidth="1"/>
    <col min="2793" max="2793" width="17.85546875" style="31" customWidth="1"/>
    <col min="2794" max="2794" width="14.5703125" style="31" customWidth="1"/>
    <col min="2795" max="2795" width="18" style="31" customWidth="1"/>
    <col min="2796" max="2796" width="0" style="31" hidden="1" customWidth="1"/>
    <col min="2797" max="2797" width="13.5703125" style="31" customWidth="1"/>
    <col min="2798" max="3042" width="9.140625" style="31"/>
    <col min="3043" max="3043" width="5.28515625" style="31" customWidth="1"/>
    <col min="3044" max="3044" width="37.85546875" style="31" customWidth="1"/>
    <col min="3045" max="3045" width="11.7109375" style="31" bestFit="1" customWidth="1"/>
    <col min="3046" max="3046" width="14.42578125" style="31" customWidth="1"/>
    <col min="3047" max="3047" width="16.140625" style="31" customWidth="1"/>
    <col min="3048" max="3048" width="14.85546875" style="31" customWidth="1"/>
    <col min="3049" max="3049" width="17.85546875" style="31" customWidth="1"/>
    <col min="3050" max="3050" width="14.5703125" style="31" customWidth="1"/>
    <col min="3051" max="3051" width="18" style="31" customWidth="1"/>
    <col min="3052" max="3052" width="0" style="31" hidden="1" customWidth="1"/>
    <col min="3053" max="3053" width="13.5703125" style="31" customWidth="1"/>
    <col min="3054" max="3298" width="9.140625" style="31"/>
    <col min="3299" max="3299" width="5.28515625" style="31" customWidth="1"/>
    <col min="3300" max="3300" width="37.85546875" style="31" customWidth="1"/>
    <col min="3301" max="3301" width="11.7109375" style="31" bestFit="1" customWidth="1"/>
    <col min="3302" max="3302" width="14.42578125" style="31" customWidth="1"/>
    <col min="3303" max="3303" width="16.140625" style="31" customWidth="1"/>
    <col min="3304" max="3304" width="14.85546875" style="31" customWidth="1"/>
    <col min="3305" max="3305" width="17.85546875" style="31" customWidth="1"/>
    <col min="3306" max="3306" width="14.5703125" style="31" customWidth="1"/>
    <col min="3307" max="3307" width="18" style="31" customWidth="1"/>
    <col min="3308" max="3308" width="0" style="31" hidden="1" customWidth="1"/>
    <col min="3309" max="3309" width="13.5703125" style="31" customWidth="1"/>
    <col min="3310" max="3554" width="9.140625" style="31"/>
    <col min="3555" max="3555" width="5.28515625" style="31" customWidth="1"/>
    <col min="3556" max="3556" width="37.85546875" style="31" customWidth="1"/>
    <col min="3557" max="3557" width="11.7109375" style="31" bestFit="1" customWidth="1"/>
    <col min="3558" max="3558" width="14.42578125" style="31" customWidth="1"/>
    <col min="3559" max="3559" width="16.140625" style="31" customWidth="1"/>
    <col min="3560" max="3560" width="14.85546875" style="31" customWidth="1"/>
    <col min="3561" max="3561" width="17.85546875" style="31" customWidth="1"/>
    <col min="3562" max="3562" width="14.5703125" style="31" customWidth="1"/>
    <col min="3563" max="3563" width="18" style="31" customWidth="1"/>
    <col min="3564" max="3564" width="0" style="31" hidden="1" customWidth="1"/>
    <col min="3565" max="3565" width="13.5703125" style="31" customWidth="1"/>
    <col min="3566" max="3810" width="9.140625" style="31"/>
    <col min="3811" max="3811" width="5.28515625" style="31" customWidth="1"/>
    <col min="3812" max="3812" width="37.85546875" style="31" customWidth="1"/>
    <col min="3813" max="3813" width="11.7109375" style="31" bestFit="1" customWidth="1"/>
    <col min="3814" max="3814" width="14.42578125" style="31" customWidth="1"/>
    <col min="3815" max="3815" width="16.140625" style="31" customWidth="1"/>
    <col min="3816" max="3816" width="14.85546875" style="31" customWidth="1"/>
    <col min="3817" max="3817" width="17.85546875" style="31" customWidth="1"/>
    <col min="3818" max="3818" width="14.5703125" style="31" customWidth="1"/>
    <col min="3819" max="3819" width="18" style="31" customWidth="1"/>
    <col min="3820" max="3820" width="0" style="31" hidden="1" customWidth="1"/>
    <col min="3821" max="3821" width="13.5703125" style="31" customWidth="1"/>
    <col min="3822" max="4066" width="9.140625" style="31"/>
    <col min="4067" max="4067" width="5.28515625" style="31" customWidth="1"/>
    <col min="4068" max="4068" width="37.85546875" style="31" customWidth="1"/>
    <col min="4069" max="4069" width="11.7109375" style="31" bestFit="1" customWidth="1"/>
    <col min="4070" max="4070" width="14.42578125" style="31" customWidth="1"/>
    <col min="4071" max="4071" width="16.140625" style="31" customWidth="1"/>
    <col min="4072" max="4072" width="14.85546875" style="31" customWidth="1"/>
    <col min="4073" max="4073" width="17.85546875" style="31" customWidth="1"/>
    <col min="4074" max="4074" width="14.5703125" style="31" customWidth="1"/>
    <col min="4075" max="4075" width="18" style="31" customWidth="1"/>
    <col min="4076" max="4076" width="0" style="31" hidden="1" customWidth="1"/>
    <col min="4077" max="4077" width="13.5703125" style="31" customWidth="1"/>
    <col min="4078" max="4322" width="9.140625" style="31"/>
    <col min="4323" max="4323" width="5.28515625" style="31" customWidth="1"/>
    <col min="4324" max="4324" width="37.85546875" style="31" customWidth="1"/>
    <col min="4325" max="4325" width="11.7109375" style="31" bestFit="1" customWidth="1"/>
    <col min="4326" max="4326" width="14.42578125" style="31" customWidth="1"/>
    <col min="4327" max="4327" width="16.140625" style="31" customWidth="1"/>
    <col min="4328" max="4328" width="14.85546875" style="31" customWidth="1"/>
    <col min="4329" max="4329" width="17.85546875" style="31" customWidth="1"/>
    <col min="4330" max="4330" width="14.5703125" style="31" customWidth="1"/>
    <col min="4331" max="4331" width="18" style="31" customWidth="1"/>
    <col min="4332" max="4332" width="0" style="31" hidden="1" customWidth="1"/>
    <col min="4333" max="4333" width="13.5703125" style="31" customWidth="1"/>
    <col min="4334" max="4578" width="9.140625" style="31"/>
    <col min="4579" max="4579" width="5.28515625" style="31" customWidth="1"/>
    <col min="4580" max="4580" width="37.85546875" style="31" customWidth="1"/>
    <col min="4581" max="4581" width="11.7109375" style="31" bestFit="1" customWidth="1"/>
    <col min="4582" max="4582" width="14.42578125" style="31" customWidth="1"/>
    <col min="4583" max="4583" width="16.140625" style="31" customWidth="1"/>
    <col min="4584" max="4584" width="14.85546875" style="31" customWidth="1"/>
    <col min="4585" max="4585" width="17.85546875" style="31" customWidth="1"/>
    <col min="4586" max="4586" width="14.5703125" style="31" customWidth="1"/>
    <col min="4587" max="4587" width="18" style="31" customWidth="1"/>
    <col min="4588" max="4588" width="0" style="31" hidden="1" customWidth="1"/>
    <col min="4589" max="4589" width="13.5703125" style="31" customWidth="1"/>
    <col min="4590" max="4834" width="9.140625" style="31"/>
    <col min="4835" max="4835" width="5.28515625" style="31" customWidth="1"/>
    <col min="4836" max="4836" width="37.85546875" style="31" customWidth="1"/>
    <col min="4837" max="4837" width="11.7109375" style="31" bestFit="1" customWidth="1"/>
    <col min="4838" max="4838" width="14.42578125" style="31" customWidth="1"/>
    <col min="4839" max="4839" width="16.140625" style="31" customWidth="1"/>
    <col min="4840" max="4840" width="14.85546875" style="31" customWidth="1"/>
    <col min="4841" max="4841" width="17.85546875" style="31" customWidth="1"/>
    <col min="4842" max="4842" width="14.5703125" style="31" customWidth="1"/>
    <col min="4843" max="4843" width="18" style="31" customWidth="1"/>
    <col min="4844" max="4844" width="0" style="31" hidden="1" customWidth="1"/>
    <col min="4845" max="4845" width="13.5703125" style="31" customWidth="1"/>
    <col min="4846" max="5090" width="9.140625" style="31"/>
    <col min="5091" max="5091" width="5.28515625" style="31" customWidth="1"/>
    <col min="5092" max="5092" width="37.85546875" style="31" customWidth="1"/>
    <col min="5093" max="5093" width="11.7109375" style="31" bestFit="1" customWidth="1"/>
    <col min="5094" max="5094" width="14.42578125" style="31" customWidth="1"/>
    <col min="5095" max="5095" width="16.140625" style="31" customWidth="1"/>
    <col min="5096" max="5096" width="14.85546875" style="31" customWidth="1"/>
    <col min="5097" max="5097" width="17.85546875" style="31" customWidth="1"/>
    <col min="5098" max="5098" width="14.5703125" style="31" customWidth="1"/>
    <col min="5099" max="5099" width="18" style="31" customWidth="1"/>
    <col min="5100" max="5100" width="0" style="31" hidden="1" customWidth="1"/>
    <col min="5101" max="5101" width="13.5703125" style="31" customWidth="1"/>
    <col min="5102" max="5346" width="9.140625" style="31"/>
    <col min="5347" max="5347" width="5.28515625" style="31" customWidth="1"/>
    <col min="5348" max="5348" width="37.85546875" style="31" customWidth="1"/>
    <col min="5349" max="5349" width="11.7109375" style="31" bestFit="1" customWidth="1"/>
    <col min="5350" max="5350" width="14.42578125" style="31" customWidth="1"/>
    <col min="5351" max="5351" width="16.140625" style="31" customWidth="1"/>
    <col min="5352" max="5352" width="14.85546875" style="31" customWidth="1"/>
    <col min="5353" max="5353" width="17.85546875" style="31" customWidth="1"/>
    <col min="5354" max="5354" width="14.5703125" style="31" customWidth="1"/>
    <col min="5355" max="5355" width="18" style="31" customWidth="1"/>
    <col min="5356" max="5356" width="0" style="31" hidden="1" customWidth="1"/>
    <col min="5357" max="5357" width="13.5703125" style="31" customWidth="1"/>
    <col min="5358" max="5602" width="9.140625" style="31"/>
    <col min="5603" max="5603" width="5.28515625" style="31" customWidth="1"/>
    <col min="5604" max="5604" width="37.85546875" style="31" customWidth="1"/>
    <col min="5605" max="5605" width="11.7109375" style="31" bestFit="1" customWidth="1"/>
    <col min="5606" max="5606" width="14.42578125" style="31" customWidth="1"/>
    <col min="5607" max="5607" width="16.140625" style="31" customWidth="1"/>
    <col min="5608" max="5608" width="14.85546875" style="31" customWidth="1"/>
    <col min="5609" max="5609" width="17.85546875" style="31" customWidth="1"/>
    <col min="5610" max="5610" width="14.5703125" style="31" customWidth="1"/>
    <col min="5611" max="5611" width="18" style="31" customWidth="1"/>
    <col min="5612" max="5612" width="0" style="31" hidden="1" customWidth="1"/>
    <col min="5613" max="5613" width="13.5703125" style="31" customWidth="1"/>
    <col min="5614" max="5858" width="9.140625" style="31"/>
    <col min="5859" max="5859" width="5.28515625" style="31" customWidth="1"/>
    <col min="5860" max="5860" width="37.85546875" style="31" customWidth="1"/>
    <col min="5861" max="5861" width="11.7109375" style="31" bestFit="1" customWidth="1"/>
    <col min="5862" max="5862" width="14.42578125" style="31" customWidth="1"/>
    <col min="5863" max="5863" width="16.140625" style="31" customWidth="1"/>
    <col min="5864" max="5864" width="14.85546875" style="31" customWidth="1"/>
    <col min="5865" max="5865" width="17.85546875" style="31" customWidth="1"/>
    <col min="5866" max="5866" width="14.5703125" style="31" customWidth="1"/>
    <col min="5867" max="5867" width="18" style="31" customWidth="1"/>
    <col min="5868" max="5868" width="0" style="31" hidden="1" customWidth="1"/>
    <col min="5869" max="5869" width="13.5703125" style="31" customWidth="1"/>
    <col min="5870" max="6114" width="9.140625" style="31"/>
    <col min="6115" max="6115" width="5.28515625" style="31" customWidth="1"/>
    <col min="6116" max="6116" width="37.85546875" style="31" customWidth="1"/>
    <col min="6117" max="6117" width="11.7109375" style="31" bestFit="1" customWidth="1"/>
    <col min="6118" max="6118" width="14.42578125" style="31" customWidth="1"/>
    <col min="6119" max="6119" width="16.140625" style="31" customWidth="1"/>
    <col min="6120" max="6120" width="14.85546875" style="31" customWidth="1"/>
    <col min="6121" max="6121" width="17.85546875" style="31" customWidth="1"/>
    <col min="6122" max="6122" width="14.5703125" style="31" customWidth="1"/>
    <col min="6123" max="6123" width="18" style="31" customWidth="1"/>
    <col min="6124" max="6124" width="0" style="31" hidden="1" customWidth="1"/>
    <col min="6125" max="6125" width="13.5703125" style="31" customWidth="1"/>
    <col min="6126" max="6370" width="9.140625" style="31"/>
    <col min="6371" max="6371" width="5.28515625" style="31" customWidth="1"/>
    <col min="6372" max="6372" width="37.85546875" style="31" customWidth="1"/>
    <col min="6373" max="6373" width="11.7109375" style="31" bestFit="1" customWidth="1"/>
    <col min="6374" max="6374" width="14.42578125" style="31" customWidth="1"/>
    <col min="6375" max="6375" width="16.140625" style="31" customWidth="1"/>
    <col min="6376" max="6376" width="14.85546875" style="31" customWidth="1"/>
    <col min="6377" max="6377" width="17.85546875" style="31" customWidth="1"/>
    <col min="6378" max="6378" width="14.5703125" style="31" customWidth="1"/>
    <col min="6379" max="6379" width="18" style="31" customWidth="1"/>
    <col min="6380" max="6380" width="0" style="31" hidden="1" customWidth="1"/>
    <col min="6381" max="6381" width="13.5703125" style="31" customWidth="1"/>
    <col min="6382" max="6626" width="9.140625" style="31"/>
    <col min="6627" max="6627" width="5.28515625" style="31" customWidth="1"/>
    <col min="6628" max="6628" width="37.85546875" style="31" customWidth="1"/>
    <col min="6629" max="6629" width="11.7109375" style="31" bestFit="1" customWidth="1"/>
    <col min="6630" max="6630" width="14.42578125" style="31" customWidth="1"/>
    <col min="6631" max="6631" width="16.140625" style="31" customWidth="1"/>
    <col min="6632" max="6632" width="14.85546875" style="31" customWidth="1"/>
    <col min="6633" max="6633" width="17.85546875" style="31" customWidth="1"/>
    <col min="6634" max="6634" width="14.5703125" style="31" customWidth="1"/>
    <col min="6635" max="6635" width="18" style="31" customWidth="1"/>
    <col min="6636" max="6636" width="0" style="31" hidden="1" customWidth="1"/>
    <col min="6637" max="6637" width="13.5703125" style="31" customWidth="1"/>
    <col min="6638" max="6882" width="9.140625" style="31"/>
    <col min="6883" max="6883" width="5.28515625" style="31" customWidth="1"/>
    <col min="6884" max="6884" width="37.85546875" style="31" customWidth="1"/>
    <col min="6885" max="6885" width="11.7109375" style="31" bestFit="1" customWidth="1"/>
    <col min="6886" max="6886" width="14.42578125" style="31" customWidth="1"/>
    <col min="6887" max="6887" width="16.140625" style="31" customWidth="1"/>
    <col min="6888" max="6888" width="14.85546875" style="31" customWidth="1"/>
    <col min="6889" max="6889" width="17.85546875" style="31" customWidth="1"/>
    <col min="6890" max="6890" width="14.5703125" style="31" customWidth="1"/>
    <col min="6891" max="6891" width="18" style="31" customWidth="1"/>
    <col min="6892" max="6892" width="0" style="31" hidden="1" customWidth="1"/>
    <col min="6893" max="6893" width="13.5703125" style="31" customWidth="1"/>
    <col min="6894" max="7138" width="9.140625" style="31"/>
    <col min="7139" max="7139" width="5.28515625" style="31" customWidth="1"/>
    <col min="7140" max="7140" width="37.85546875" style="31" customWidth="1"/>
    <col min="7141" max="7141" width="11.7109375" style="31" bestFit="1" customWidth="1"/>
    <col min="7142" max="7142" width="14.42578125" style="31" customWidth="1"/>
    <col min="7143" max="7143" width="16.140625" style="31" customWidth="1"/>
    <col min="7144" max="7144" width="14.85546875" style="31" customWidth="1"/>
    <col min="7145" max="7145" width="17.85546875" style="31" customWidth="1"/>
    <col min="7146" max="7146" width="14.5703125" style="31" customWidth="1"/>
    <col min="7147" max="7147" width="18" style="31" customWidth="1"/>
    <col min="7148" max="7148" width="0" style="31" hidden="1" customWidth="1"/>
    <col min="7149" max="7149" width="13.5703125" style="31" customWidth="1"/>
    <col min="7150" max="7394" width="9.140625" style="31"/>
    <col min="7395" max="7395" width="5.28515625" style="31" customWidth="1"/>
    <col min="7396" max="7396" width="37.85546875" style="31" customWidth="1"/>
    <col min="7397" max="7397" width="11.7109375" style="31" bestFit="1" customWidth="1"/>
    <col min="7398" max="7398" width="14.42578125" style="31" customWidth="1"/>
    <col min="7399" max="7399" width="16.140625" style="31" customWidth="1"/>
    <col min="7400" max="7400" width="14.85546875" style="31" customWidth="1"/>
    <col min="7401" max="7401" width="17.85546875" style="31" customWidth="1"/>
    <col min="7402" max="7402" width="14.5703125" style="31" customWidth="1"/>
    <col min="7403" max="7403" width="18" style="31" customWidth="1"/>
    <col min="7404" max="7404" width="0" style="31" hidden="1" customWidth="1"/>
    <col min="7405" max="7405" width="13.5703125" style="31" customWidth="1"/>
    <col min="7406" max="7650" width="9.140625" style="31"/>
    <col min="7651" max="7651" width="5.28515625" style="31" customWidth="1"/>
    <col min="7652" max="7652" width="37.85546875" style="31" customWidth="1"/>
    <col min="7653" max="7653" width="11.7109375" style="31" bestFit="1" customWidth="1"/>
    <col min="7654" max="7654" width="14.42578125" style="31" customWidth="1"/>
    <col min="7655" max="7655" width="16.140625" style="31" customWidth="1"/>
    <col min="7656" max="7656" width="14.85546875" style="31" customWidth="1"/>
    <col min="7657" max="7657" width="17.85546875" style="31" customWidth="1"/>
    <col min="7658" max="7658" width="14.5703125" style="31" customWidth="1"/>
    <col min="7659" max="7659" width="18" style="31" customWidth="1"/>
    <col min="7660" max="7660" width="0" style="31" hidden="1" customWidth="1"/>
    <col min="7661" max="7661" width="13.5703125" style="31" customWidth="1"/>
    <col min="7662" max="7906" width="9.140625" style="31"/>
    <col min="7907" max="7907" width="5.28515625" style="31" customWidth="1"/>
    <col min="7908" max="7908" width="37.85546875" style="31" customWidth="1"/>
    <col min="7909" max="7909" width="11.7109375" style="31" bestFit="1" customWidth="1"/>
    <col min="7910" max="7910" width="14.42578125" style="31" customWidth="1"/>
    <col min="7911" max="7911" width="16.140625" style="31" customWidth="1"/>
    <col min="7912" max="7912" width="14.85546875" style="31" customWidth="1"/>
    <col min="7913" max="7913" width="17.85546875" style="31" customWidth="1"/>
    <col min="7914" max="7914" width="14.5703125" style="31" customWidth="1"/>
    <col min="7915" max="7915" width="18" style="31" customWidth="1"/>
    <col min="7916" max="7916" width="0" style="31" hidden="1" customWidth="1"/>
    <col min="7917" max="7917" width="13.5703125" style="31" customWidth="1"/>
    <col min="7918" max="8162" width="9.140625" style="31"/>
    <col min="8163" max="8163" width="5.28515625" style="31" customWidth="1"/>
    <col min="8164" max="8164" width="37.85546875" style="31" customWidth="1"/>
    <col min="8165" max="8165" width="11.7109375" style="31" bestFit="1" customWidth="1"/>
    <col min="8166" max="8166" width="14.42578125" style="31" customWidth="1"/>
    <col min="8167" max="8167" width="16.140625" style="31" customWidth="1"/>
    <col min="8168" max="8168" width="14.85546875" style="31" customWidth="1"/>
    <col min="8169" max="8169" width="17.85546875" style="31" customWidth="1"/>
    <col min="8170" max="8170" width="14.5703125" style="31" customWidth="1"/>
    <col min="8171" max="8171" width="18" style="31" customWidth="1"/>
    <col min="8172" max="8172" width="0" style="31" hidden="1" customWidth="1"/>
    <col min="8173" max="8173" width="13.5703125" style="31" customWidth="1"/>
    <col min="8174" max="8418" width="9.140625" style="31"/>
    <col min="8419" max="8419" width="5.28515625" style="31" customWidth="1"/>
    <col min="8420" max="8420" width="37.85546875" style="31" customWidth="1"/>
    <col min="8421" max="8421" width="11.7109375" style="31" bestFit="1" customWidth="1"/>
    <col min="8422" max="8422" width="14.42578125" style="31" customWidth="1"/>
    <col min="8423" max="8423" width="16.140625" style="31" customWidth="1"/>
    <col min="8424" max="8424" width="14.85546875" style="31" customWidth="1"/>
    <col min="8425" max="8425" width="17.85546875" style="31" customWidth="1"/>
    <col min="8426" max="8426" width="14.5703125" style="31" customWidth="1"/>
    <col min="8427" max="8427" width="18" style="31" customWidth="1"/>
    <col min="8428" max="8428" width="0" style="31" hidden="1" customWidth="1"/>
    <col min="8429" max="8429" width="13.5703125" style="31" customWidth="1"/>
    <col min="8430" max="8674" width="9.140625" style="31"/>
    <col min="8675" max="8675" width="5.28515625" style="31" customWidth="1"/>
    <col min="8676" max="8676" width="37.85546875" style="31" customWidth="1"/>
    <col min="8677" max="8677" width="11.7109375" style="31" bestFit="1" customWidth="1"/>
    <col min="8678" max="8678" width="14.42578125" style="31" customWidth="1"/>
    <col min="8679" max="8679" width="16.140625" style="31" customWidth="1"/>
    <col min="8680" max="8680" width="14.85546875" style="31" customWidth="1"/>
    <col min="8681" max="8681" width="17.85546875" style="31" customWidth="1"/>
    <col min="8682" max="8682" width="14.5703125" style="31" customWidth="1"/>
    <col min="8683" max="8683" width="18" style="31" customWidth="1"/>
    <col min="8684" max="8684" width="0" style="31" hidden="1" customWidth="1"/>
    <col min="8685" max="8685" width="13.5703125" style="31" customWidth="1"/>
    <col min="8686" max="8930" width="9.140625" style="31"/>
    <col min="8931" max="8931" width="5.28515625" style="31" customWidth="1"/>
    <col min="8932" max="8932" width="37.85546875" style="31" customWidth="1"/>
    <col min="8933" max="8933" width="11.7109375" style="31" bestFit="1" customWidth="1"/>
    <col min="8934" max="8934" width="14.42578125" style="31" customWidth="1"/>
    <col min="8935" max="8935" width="16.140625" style="31" customWidth="1"/>
    <col min="8936" max="8936" width="14.85546875" style="31" customWidth="1"/>
    <col min="8937" max="8937" width="17.85546875" style="31" customWidth="1"/>
    <col min="8938" max="8938" width="14.5703125" style="31" customWidth="1"/>
    <col min="8939" max="8939" width="18" style="31" customWidth="1"/>
    <col min="8940" max="8940" width="0" style="31" hidden="1" customWidth="1"/>
    <col min="8941" max="8941" width="13.5703125" style="31" customWidth="1"/>
    <col min="8942" max="9186" width="9.140625" style="31"/>
    <col min="9187" max="9187" width="5.28515625" style="31" customWidth="1"/>
    <col min="9188" max="9188" width="37.85546875" style="31" customWidth="1"/>
    <col min="9189" max="9189" width="11.7109375" style="31" bestFit="1" customWidth="1"/>
    <col min="9190" max="9190" width="14.42578125" style="31" customWidth="1"/>
    <col min="9191" max="9191" width="16.140625" style="31" customWidth="1"/>
    <col min="9192" max="9192" width="14.85546875" style="31" customWidth="1"/>
    <col min="9193" max="9193" width="17.85546875" style="31" customWidth="1"/>
    <col min="9194" max="9194" width="14.5703125" style="31" customWidth="1"/>
    <col min="9195" max="9195" width="18" style="31" customWidth="1"/>
    <col min="9196" max="9196" width="0" style="31" hidden="1" customWidth="1"/>
    <col min="9197" max="9197" width="13.5703125" style="31" customWidth="1"/>
    <col min="9198" max="9442" width="9.140625" style="31"/>
    <col min="9443" max="9443" width="5.28515625" style="31" customWidth="1"/>
    <col min="9444" max="9444" width="37.85546875" style="31" customWidth="1"/>
    <col min="9445" max="9445" width="11.7109375" style="31" bestFit="1" customWidth="1"/>
    <col min="9446" max="9446" width="14.42578125" style="31" customWidth="1"/>
    <col min="9447" max="9447" width="16.140625" style="31" customWidth="1"/>
    <col min="9448" max="9448" width="14.85546875" style="31" customWidth="1"/>
    <col min="9449" max="9449" width="17.85546875" style="31" customWidth="1"/>
    <col min="9450" max="9450" width="14.5703125" style="31" customWidth="1"/>
    <col min="9451" max="9451" width="18" style="31" customWidth="1"/>
    <col min="9452" max="9452" width="0" style="31" hidden="1" customWidth="1"/>
    <col min="9453" max="9453" width="13.5703125" style="31" customWidth="1"/>
    <col min="9454" max="9698" width="9.140625" style="31"/>
    <col min="9699" max="9699" width="5.28515625" style="31" customWidth="1"/>
    <col min="9700" max="9700" width="37.85546875" style="31" customWidth="1"/>
    <col min="9701" max="9701" width="11.7109375" style="31" bestFit="1" customWidth="1"/>
    <col min="9702" max="9702" width="14.42578125" style="31" customWidth="1"/>
    <col min="9703" max="9703" width="16.140625" style="31" customWidth="1"/>
    <col min="9704" max="9704" width="14.85546875" style="31" customWidth="1"/>
    <col min="9705" max="9705" width="17.85546875" style="31" customWidth="1"/>
    <col min="9706" max="9706" width="14.5703125" style="31" customWidth="1"/>
    <col min="9707" max="9707" width="18" style="31" customWidth="1"/>
    <col min="9708" max="9708" width="0" style="31" hidden="1" customWidth="1"/>
    <col min="9709" max="9709" width="13.5703125" style="31" customWidth="1"/>
    <col min="9710" max="9954" width="9.140625" style="31"/>
    <col min="9955" max="9955" width="5.28515625" style="31" customWidth="1"/>
    <col min="9956" max="9956" width="37.85546875" style="31" customWidth="1"/>
    <col min="9957" max="9957" width="11.7109375" style="31" bestFit="1" customWidth="1"/>
    <col min="9958" max="9958" width="14.42578125" style="31" customWidth="1"/>
    <col min="9959" max="9959" width="16.140625" style="31" customWidth="1"/>
    <col min="9960" max="9960" width="14.85546875" style="31" customWidth="1"/>
    <col min="9961" max="9961" width="17.85546875" style="31" customWidth="1"/>
    <col min="9962" max="9962" width="14.5703125" style="31" customWidth="1"/>
    <col min="9963" max="9963" width="18" style="31" customWidth="1"/>
    <col min="9964" max="9964" width="0" style="31" hidden="1" customWidth="1"/>
    <col min="9965" max="9965" width="13.5703125" style="31" customWidth="1"/>
    <col min="9966" max="10210" width="9.140625" style="31"/>
    <col min="10211" max="10211" width="5.28515625" style="31" customWidth="1"/>
    <col min="10212" max="10212" width="37.85546875" style="31" customWidth="1"/>
    <col min="10213" max="10213" width="11.7109375" style="31" bestFit="1" customWidth="1"/>
    <col min="10214" max="10214" width="14.42578125" style="31" customWidth="1"/>
    <col min="10215" max="10215" width="16.140625" style="31" customWidth="1"/>
    <col min="10216" max="10216" width="14.85546875" style="31" customWidth="1"/>
    <col min="10217" max="10217" width="17.85546875" style="31" customWidth="1"/>
    <col min="10218" max="10218" width="14.5703125" style="31" customWidth="1"/>
    <col min="10219" max="10219" width="18" style="31" customWidth="1"/>
    <col min="10220" max="10220" width="0" style="31" hidden="1" customWidth="1"/>
    <col min="10221" max="10221" width="13.5703125" style="31" customWidth="1"/>
    <col min="10222" max="10466" width="9.140625" style="31"/>
    <col min="10467" max="10467" width="5.28515625" style="31" customWidth="1"/>
    <col min="10468" max="10468" width="37.85546875" style="31" customWidth="1"/>
    <col min="10469" max="10469" width="11.7109375" style="31" bestFit="1" customWidth="1"/>
    <col min="10470" max="10470" width="14.42578125" style="31" customWidth="1"/>
    <col min="10471" max="10471" width="16.140625" style="31" customWidth="1"/>
    <col min="10472" max="10472" width="14.85546875" style="31" customWidth="1"/>
    <col min="10473" max="10473" width="17.85546875" style="31" customWidth="1"/>
    <col min="10474" max="10474" width="14.5703125" style="31" customWidth="1"/>
    <col min="10475" max="10475" width="18" style="31" customWidth="1"/>
    <col min="10476" max="10476" width="0" style="31" hidden="1" customWidth="1"/>
    <col min="10477" max="10477" width="13.5703125" style="31" customWidth="1"/>
    <col min="10478" max="10722" width="9.140625" style="31"/>
    <col min="10723" max="10723" width="5.28515625" style="31" customWidth="1"/>
    <col min="10724" max="10724" width="37.85546875" style="31" customWidth="1"/>
    <col min="10725" max="10725" width="11.7109375" style="31" bestFit="1" customWidth="1"/>
    <col min="10726" max="10726" width="14.42578125" style="31" customWidth="1"/>
    <col min="10727" max="10727" width="16.140625" style="31" customWidth="1"/>
    <col min="10728" max="10728" width="14.85546875" style="31" customWidth="1"/>
    <col min="10729" max="10729" width="17.85546875" style="31" customWidth="1"/>
    <col min="10730" max="10730" width="14.5703125" style="31" customWidth="1"/>
    <col min="10731" max="10731" width="18" style="31" customWidth="1"/>
    <col min="10732" max="10732" width="0" style="31" hidden="1" customWidth="1"/>
    <col min="10733" max="10733" width="13.5703125" style="31" customWidth="1"/>
    <col min="10734" max="10978" width="9.140625" style="31"/>
    <col min="10979" max="10979" width="5.28515625" style="31" customWidth="1"/>
    <col min="10980" max="10980" width="37.85546875" style="31" customWidth="1"/>
    <col min="10981" max="10981" width="11.7109375" style="31" bestFit="1" customWidth="1"/>
    <col min="10982" max="10982" width="14.42578125" style="31" customWidth="1"/>
    <col min="10983" max="10983" width="16.140625" style="31" customWidth="1"/>
    <col min="10984" max="10984" width="14.85546875" style="31" customWidth="1"/>
    <col min="10985" max="10985" width="17.85546875" style="31" customWidth="1"/>
    <col min="10986" max="10986" width="14.5703125" style="31" customWidth="1"/>
    <col min="10987" max="10987" width="18" style="31" customWidth="1"/>
    <col min="10988" max="10988" width="0" style="31" hidden="1" customWidth="1"/>
    <col min="10989" max="10989" width="13.5703125" style="31" customWidth="1"/>
    <col min="10990" max="11234" width="9.140625" style="31"/>
    <col min="11235" max="11235" width="5.28515625" style="31" customWidth="1"/>
    <col min="11236" max="11236" width="37.85546875" style="31" customWidth="1"/>
    <col min="11237" max="11237" width="11.7109375" style="31" bestFit="1" customWidth="1"/>
    <col min="11238" max="11238" width="14.42578125" style="31" customWidth="1"/>
    <col min="11239" max="11239" width="16.140625" style="31" customWidth="1"/>
    <col min="11240" max="11240" width="14.85546875" style="31" customWidth="1"/>
    <col min="11241" max="11241" width="17.85546875" style="31" customWidth="1"/>
    <col min="11242" max="11242" width="14.5703125" style="31" customWidth="1"/>
    <col min="11243" max="11243" width="18" style="31" customWidth="1"/>
    <col min="11244" max="11244" width="0" style="31" hidden="1" customWidth="1"/>
    <col min="11245" max="11245" width="13.5703125" style="31" customWidth="1"/>
    <col min="11246" max="11490" width="9.140625" style="31"/>
    <col min="11491" max="11491" width="5.28515625" style="31" customWidth="1"/>
    <col min="11492" max="11492" width="37.85546875" style="31" customWidth="1"/>
    <col min="11493" max="11493" width="11.7109375" style="31" bestFit="1" customWidth="1"/>
    <col min="11494" max="11494" width="14.42578125" style="31" customWidth="1"/>
    <col min="11495" max="11495" width="16.140625" style="31" customWidth="1"/>
    <col min="11496" max="11496" width="14.85546875" style="31" customWidth="1"/>
    <col min="11497" max="11497" width="17.85546875" style="31" customWidth="1"/>
    <col min="11498" max="11498" width="14.5703125" style="31" customWidth="1"/>
    <col min="11499" max="11499" width="18" style="31" customWidth="1"/>
    <col min="11500" max="11500" width="0" style="31" hidden="1" customWidth="1"/>
    <col min="11501" max="11501" width="13.5703125" style="31" customWidth="1"/>
    <col min="11502" max="11746" width="9.140625" style="31"/>
    <col min="11747" max="11747" width="5.28515625" style="31" customWidth="1"/>
    <col min="11748" max="11748" width="37.85546875" style="31" customWidth="1"/>
    <col min="11749" max="11749" width="11.7109375" style="31" bestFit="1" customWidth="1"/>
    <col min="11750" max="11750" width="14.42578125" style="31" customWidth="1"/>
    <col min="11751" max="11751" width="16.140625" style="31" customWidth="1"/>
    <col min="11752" max="11752" width="14.85546875" style="31" customWidth="1"/>
    <col min="11753" max="11753" width="17.85546875" style="31" customWidth="1"/>
    <col min="11754" max="11754" width="14.5703125" style="31" customWidth="1"/>
    <col min="11755" max="11755" width="18" style="31" customWidth="1"/>
    <col min="11756" max="11756" width="0" style="31" hidden="1" customWidth="1"/>
    <col min="11757" max="11757" width="13.5703125" style="31" customWidth="1"/>
    <col min="11758" max="12002" width="9.140625" style="31"/>
    <col min="12003" max="12003" width="5.28515625" style="31" customWidth="1"/>
    <col min="12004" max="12004" width="37.85546875" style="31" customWidth="1"/>
    <col min="12005" max="12005" width="11.7109375" style="31" bestFit="1" customWidth="1"/>
    <col min="12006" max="12006" width="14.42578125" style="31" customWidth="1"/>
    <col min="12007" max="12007" width="16.140625" style="31" customWidth="1"/>
    <col min="12008" max="12008" width="14.85546875" style="31" customWidth="1"/>
    <col min="12009" max="12009" width="17.85546875" style="31" customWidth="1"/>
    <col min="12010" max="12010" width="14.5703125" style="31" customWidth="1"/>
    <col min="12011" max="12011" width="18" style="31" customWidth="1"/>
    <col min="12012" max="12012" width="0" style="31" hidden="1" customWidth="1"/>
    <col min="12013" max="12013" width="13.5703125" style="31" customWidth="1"/>
    <col min="12014" max="12258" width="9.140625" style="31"/>
    <col min="12259" max="12259" width="5.28515625" style="31" customWidth="1"/>
    <col min="12260" max="12260" width="37.85546875" style="31" customWidth="1"/>
    <col min="12261" max="12261" width="11.7109375" style="31" bestFit="1" customWidth="1"/>
    <col min="12262" max="12262" width="14.42578125" style="31" customWidth="1"/>
    <col min="12263" max="12263" width="16.140625" style="31" customWidth="1"/>
    <col min="12264" max="12264" width="14.85546875" style="31" customWidth="1"/>
    <col min="12265" max="12265" width="17.85546875" style="31" customWidth="1"/>
    <col min="12266" max="12266" width="14.5703125" style="31" customWidth="1"/>
    <col min="12267" max="12267" width="18" style="31" customWidth="1"/>
    <col min="12268" max="12268" width="0" style="31" hidden="1" customWidth="1"/>
    <col min="12269" max="12269" width="13.5703125" style="31" customWidth="1"/>
    <col min="12270" max="12514" width="9.140625" style="31"/>
    <col min="12515" max="12515" width="5.28515625" style="31" customWidth="1"/>
    <col min="12516" max="12516" width="37.85546875" style="31" customWidth="1"/>
    <col min="12517" max="12517" width="11.7109375" style="31" bestFit="1" customWidth="1"/>
    <col min="12518" max="12518" width="14.42578125" style="31" customWidth="1"/>
    <col min="12519" max="12519" width="16.140625" style="31" customWidth="1"/>
    <col min="12520" max="12520" width="14.85546875" style="31" customWidth="1"/>
    <col min="12521" max="12521" width="17.85546875" style="31" customWidth="1"/>
    <col min="12522" max="12522" width="14.5703125" style="31" customWidth="1"/>
    <col min="12523" max="12523" width="18" style="31" customWidth="1"/>
    <col min="12524" max="12524" width="0" style="31" hidden="1" customWidth="1"/>
    <col min="12525" max="12525" width="13.5703125" style="31" customWidth="1"/>
    <col min="12526" max="12770" width="9.140625" style="31"/>
    <col min="12771" max="12771" width="5.28515625" style="31" customWidth="1"/>
    <col min="12772" max="12772" width="37.85546875" style="31" customWidth="1"/>
    <col min="12773" max="12773" width="11.7109375" style="31" bestFit="1" customWidth="1"/>
    <col min="12774" max="12774" width="14.42578125" style="31" customWidth="1"/>
    <col min="12775" max="12775" width="16.140625" style="31" customWidth="1"/>
    <col min="12776" max="12776" width="14.85546875" style="31" customWidth="1"/>
    <col min="12777" max="12777" width="17.85546875" style="31" customWidth="1"/>
    <col min="12778" max="12778" width="14.5703125" style="31" customWidth="1"/>
    <col min="12779" max="12779" width="18" style="31" customWidth="1"/>
    <col min="12780" max="12780" width="0" style="31" hidden="1" customWidth="1"/>
    <col min="12781" max="12781" width="13.5703125" style="31" customWidth="1"/>
    <col min="12782" max="13026" width="9.140625" style="31"/>
    <col min="13027" max="13027" width="5.28515625" style="31" customWidth="1"/>
    <col min="13028" max="13028" width="37.85546875" style="31" customWidth="1"/>
    <col min="13029" max="13029" width="11.7109375" style="31" bestFit="1" customWidth="1"/>
    <col min="13030" max="13030" width="14.42578125" style="31" customWidth="1"/>
    <col min="13031" max="13031" width="16.140625" style="31" customWidth="1"/>
    <col min="13032" max="13032" width="14.85546875" style="31" customWidth="1"/>
    <col min="13033" max="13033" width="17.85546875" style="31" customWidth="1"/>
    <col min="13034" max="13034" width="14.5703125" style="31" customWidth="1"/>
    <col min="13035" max="13035" width="18" style="31" customWidth="1"/>
    <col min="13036" max="13036" width="0" style="31" hidden="1" customWidth="1"/>
    <col min="13037" max="13037" width="13.5703125" style="31" customWidth="1"/>
    <col min="13038" max="13282" width="9.140625" style="31"/>
    <col min="13283" max="13283" width="5.28515625" style="31" customWidth="1"/>
    <col min="13284" max="13284" width="37.85546875" style="31" customWidth="1"/>
    <col min="13285" max="13285" width="11.7109375" style="31" bestFit="1" customWidth="1"/>
    <col min="13286" max="13286" width="14.42578125" style="31" customWidth="1"/>
    <col min="13287" max="13287" width="16.140625" style="31" customWidth="1"/>
    <col min="13288" max="13288" width="14.85546875" style="31" customWidth="1"/>
    <col min="13289" max="13289" width="17.85546875" style="31" customWidth="1"/>
    <col min="13290" max="13290" width="14.5703125" style="31" customWidth="1"/>
    <col min="13291" max="13291" width="18" style="31" customWidth="1"/>
    <col min="13292" max="13292" width="0" style="31" hidden="1" customWidth="1"/>
    <col min="13293" max="13293" width="13.5703125" style="31" customWidth="1"/>
    <col min="13294" max="13538" width="9.140625" style="31"/>
    <col min="13539" max="13539" width="5.28515625" style="31" customWidth="1"/>
    <col min="13540" max="13540" width="37.85546875" style="31" customWidth="1"/>
    <col min="13541" max="13541" width="11.7109375" style="31" bestFit="1" customWidth="1"/>
    <col min="13542" max="13542" width="14.42578125" style="31" customWidth="1"/>
    <col min="13543" max="13543" width="16.140625" style="31" customWidth="1"/>
    <col min="13544" max="13544" width="14.85546875" style="31" customWidth="1"/>
    <col min="13545" max="13545" width="17.85546875" style="31" customWidth="1"/>
    <col min="13546" max="13546" width="14.5703125" style="31" customWidth="1"/>
    <col min="13547" max="13547" width="18" style="31" customWidth="1"/>
    <col min="13548" max="13548" width="0" style="31" hidden="1" customWidth="1"/>
    <col min="13549" max="13549" width="13.5703125" style="31" customWidth="1"/>
    <col min="13550" max="13794" width="9.140625" style="31"/>
    <col min="13795" max="13795" width="5.28515625" style="31" customWidth="1"/>
    <col min="13796" max="13796" width="37.85546875" style="31" customWidth="1"/>
    <col min="13797" max="13797" width="11.7109375" style="31" bestFit="1" customWidth="1"/>
    <col min="13798" max="13798" width="14.42578125" style="31" customWidth="1"/>
    <col min="13799" max="13799" width="16.140625" style="31" customWidth="1"/>
    <col min="13800" max="13800" width="14.85546875" style="31" customWidth="1"/>
    <col min="13801" max="13801" width="17.85546875" style="31" customWidth="1"/>
    <col min="13802" max="13802" width="14.5703125" style="31" customWidth="1"/>
    <col min="13803" max="13803" width="18" style="31" customWidth="1"/>
    <col min="13804" max="13804" width="0" style="31" hidden="1" customWidth="1"/>
    <col min="13805" max="13805" width="13.5703125" style="31" customWidth="1"/>
    <col min="13806" max="14050" width="9.140625" style="31"/>
    <col min="14051" max="14051" width="5.28515625" style="31" customWidth="1"/>
    <col min="14052" max="14052" width="37.85546875" style="31" customWidth="1"/>
    <col min="14053" max="14053" width="11.7109375" style="31" bestFit="1" customWidth="1"/>
    <col min="14054" max="14054" width="14.42578125" style="31" customWidth="1"/>
    <col min="14055" max="14055" width="16.140625" style="31" customWidth="1"/>
    <col min="14056" max="14056" width="14.85546875" style="31" customWidth="1"/>
    <col min="14057" max="14057" width="17.85546875" style="31" customWidth="1"/>
    <col min="14058" max="14058" width="14.5703125" style="31" customWidth="1"/>
    <col min="14059" max="14059" width="18" style="31" customWidth="1"/>
    <col min="14060" max="14060" width="0" style="31" hidden="1" customWidth="1"/>
    <col min="14061" max="14061" width="13.5703125" style="31" customWidth="1"/>
    <col min="14062" max="14306" width="9.140625" style="31"/>
    <col min="14307" max="14307" width="5.28515625" style="31" customWidth="1"/>
    <col min="14308" max="14308" width="37.85546875" style="31" customWidth="1"/>
    <col min="14309" max="14309" width="11.7109375" style="31" bestFit="1" customWidth="1"/>
    <col min="14310" max="14310" width="14.42578125" style="31" customWidth="1"/>
    <col min="14311" max="14311" width="16.140625" style="31" customWidth="1"/>
    <col min="14312" max="14312" width="14.85546875" style="31" customWidth="1"/>
    <col min="14313" max="14313" width="17.85546875" style="31" customWidth="1"/>
    <col min="14314" max="14314" width="14.5703125" style="31" customWidth="1"/>
    <col min="14315" max="14315" width="18" style="31" customWidth="1"/>
    <col min="14316" max="14316" width="0" style="31" hidden="1" customWidth="1"/>
    <col min="14317" max="14317" width="13.5703125" style="31" customWidth="1"/>
    <col min="14318" max="14562" width="9.140625" style="31"/>
    <col min="14563" max="14563" width="5.28515625" style="31" customWidth="1"/>
    <col min="14564" max="14564" width="37.85546875" style="31" customWidth="1"/>
    <col min="14565" max="14565" width="11.7109375" style="31" bestFit="1" customWidth="1"/>
    <col min="14566" max="14566" width="14.42578125" style="31" customWidth="1"/>
    <col min="14567" max="14567" width="16.140625" style="31" customWidth="1"/>
    <col min="14568" max="14568" width="14.85546875" style="31" customWidth="1"/>
    <col min="14569" max="14569" width="17.85546875" style="31" customWidth="1"/>
    <col min="14570" max="14570" width="14.5703125" style="31" customWidth="1"/>
    <col min="14571" max="14571" width="18" style="31" customWidth="1"/>
    <col min="14572" max="14572" width="0" style="31" hidden="1" customWidth="1"/>
    <col min="14573" max="14573" width="13.5703125" style="31" customWidth="1"/>
    <col min="14574" max="14818" width="9.140625" style="31"/>
    <col min="14819" max="14819" width="5.28515625" style="31" customWidth="1"/>
    <col min="14820" max="14820" width="37.85546875" style="31" customWidth="1"/>
    <col min="14821" max="14821" width="11.7109375" style="31" bestFit="1" customWidth="1"/>
    <col min="14822" max="14822" width="14.42578125" style="31" customWidth="1"/>
    <col min="14823" max="14823" width="16.140625" style="31" customWidth="1"/>
    <col min="14824" max="14824" width="14.85546875" style="31" customWidth="1"/>
    <col min="14825" max="14825" width="17.85546875" style="31" customWidth="1"/>
    <col min="14826" max="14826" width="14.5703125" style="31" customWidth="1"/>
    <col min="14827" max="14827" width="18" style="31" customWidth="1"/>
    <col min="14828" max="14828" width="0" style="31" hidden="1" customWidth="1"/>
    <col min="14829" max="14829" width="13.5703125" style="31" customWidth="1"/>
    <col min="14830" max="15074" width="9.140625" style="31"/>
    <col min="15075" max="15075" width="5.28515625" style="31" customWidth="1"/>
    <col min="15076" max="15076" width="37.85546875" style="31" customWidth="1"/>
    <col min="15077" max="15077" width="11.7109375" style="31" bestFit="1" customWidth="1"/>
    <col min="15078" max="15078" width="14.42578125" style="31" customWidth="1"/>
    <col min="15079" max="15079" width="16.140625" style="31" customWidth="1"/>
    <col min="15080" max="15080" width="14.85546875" style="31" customWidth="1"/>
    <col min="15081" max="15081" width="17.85546875" style="31" customWidth="1"/>
    <col min="15082" max="15082" width="14.5703125" style="31" customWidth="1"/>
    <col min="15083" max="15083" width="18" style="31" customWidth="1"/>
    <col min="15084" max="15084" width="0" style="31" hidden="1" customWidth="1"/>
    <col min="15085" max="15085" width="13.5703125" style="31" customWidth="1"/>
    <col min="15086" max="15330" width="9.140625" style="31"/>
    <col min="15331" max="15331" width="5.28515625" style="31" customWidth="1"/>
    <col min="15332" max="15332" width="37.85546875" style="31" customWidth="1"/>
    <col min="15333" max="15333" width="11.7109375" style="31" bestFit="1" customWidth="1"/>
    <col min="15334" max="15334" width="14.42578125" style="31" customWidth="1"/>
    <col min="15335" max="15335" width="16.140625" style="31" customWidth="1"/>
    <col min="15336" max="15336" width="14.85546875" style="31" customWidth="1"/>
    <col min="15337" max="15337" width="17.85546875" style="31" customWidth="1"/>
    <col min="15338" max="15338" width="14.5703125" style="31" customWidth="1"/>
    <col min="15339" max="15339" width="18" style="31" customWidth="1"/>
    <col min="15340" max="15340" width="0" style="31" hidden="1" customWidth="1"/>
    <col min="15341" max="15341" width="13.5703125" style="31" customWidth="1"/>
    <col min="15342" max="15586" width="9.140625" style="31"/>
    <col min="15587" max="15587" width="5.28515625" style="31" customWidth="1"/>
    <col min="15588" max="15588" width="37.85546875" style="31" customWidth="1"/>
    <col min="15589" max="15589" width="11.7109375" style="31" bestFit="1" customWidth="1"/>
    <col min="15590" max="15590" width="14.42578125" style="31" customWidth="1"/>
    <col min="15591" max="15591" width="16.140625" style="31" customWidth="1"/>
    <col min="15592" max="15592" width="14.85546875" style="31" customWidth="1"/>
    <col min="15593" max="15593" width="17.85546875" style="31" customWidth="1"/>
    <col min="15594" max="15594" width="14.5703125" style="31" customWidth="1"/>
    <col min="15595" max="15595" width="18" style="31" customWidth="1"/>
    <col min="15596" max="15596" width="0" style="31" hidden="1" customWidth="1"/>
    <col min="15597" max="15597" width="13.5703125" style="31" customWidth="1"/>
    <col min="15598" max="15842" width="9.140625" style="31"/>
    <col min="15843" max="15843" width="5.28515625" style="31" customWidth="1"/>
    <col min="15844" max="15844" width="37.85546875" style="31" customWidth="1"/>
    <col min="15845" max="15845" width="11.7109375" style="31" bestFit="1" customWidth="1"/>
    <col min="15846" max="15846" width="14.42578125" style="31" customWidth="1"/>
    <col min="15847" max="15847" width="16.140625" style="31" customWidth="1"/>
    <col min="15848" max="15848" width="14.85546875" style="31" customWidth="1"/>
    <col min="15849" max="15849" width="17.85546875" style="31" customWidth="1"/>
    <col min="15850" max="15850" width="14.5703125" style="31" customWidth="1"/>
    <col min="15851" max="15851" width="18" style="31" customWidth="1"/>
    <col min="15852" max="15852" width="0" style="31" hidden="1" customWidth="1"/>
    <col min="15853" max="15853" width="13.5703125" style="31" customWidth="1"/>
    <col min="15854" max="16098" width="9.140625" style="31"/>
    <col min="16099" max="16099" width="5.28515625" style="31" customWidth="1"/>
    <col min="16100" max="16100" width="37.85546875" style="31" customWidth="1"/>
    <col min="16101" max="16101" width="11.7109375" style="31" bestFit="1" customWidth="1"/>
    <col min="16102" max="16102" width="14.42578125" style="31" customWidth="1"/>
    <col min="16103" max="16103" width="16.140625" style="31" customWidth="1"/>
    <col min="16104" max="16104" width="14.85546875" style="31" customWidth="1"/>
    <col min="16105" max="16105" width="17.85546875" style="31" customWidth="1"/>
    <col min="16106" max="16106" width="14.5703125" style="31" customWidth="1"/>
    <col min="16107" max="16107" width="18" style="31" customWidth="1"/>
    <col min="16108" max="16108" width="0" style="31" hidden="1" customWidth="1"/>
    <col min="16109" max="16109" width="13.5703125" style="31" customWidth="1"/>
    <col min="16110" max="16384" width="9.140625" style="31"/>
  </cols>
  <sheetData>
    <row r="1" spans="1:11" hidden="1" outlineLevel="1">
      <c r="D1" s="40"/>
      <c r="E1" s="40"/>
      <c r="F1" s="40"/>
      <c r="G1" s="85"/>
      <c r="H1" s="40"/>
      <c r="I1" s="40"/>
      <c r="J1" s="40"/>
      <c r="K1" s="40"/>
    </row>
    <row r="2" spans="1:11" hidden="1" outlineLevel="1">
      <c r="D2" s="40"/>
      <c r="E2" s="40"/>
      <c r="F2" s="40"/>
      <c r="G2" s="85"/>
      <c r="H2" s="40"/>
      <c r="I2" s="40"/>
      <c r="J2" s="40"/>
      <c r="K2" s="40"/>
    </row>
    <row r="3" spans="1:11" hidden="1" outlineLevel="1">
      <c r="D3" s="42"/>
      <c r="E3" s="42"/>
      <c r="F3" s="42"/>
      <c r="G3" s="86"/>
      <c r="H3" s="42"/>
      <c r="I3" s="43"/>
      <c r="J3" s="42"/>
      <c r="K3" s="43"/>
    </row>
    <row r="4" spans="1:11" hidden="1" outlineLevel="1">
      <c r="D4" s="40"/>
      <c r="E4" s="40"/>
      <c r="F4" s="40"/>
      <c r="G4" s="85"/>
      <c r="H4" s="40"/>
      <c r="I4" s="40"/>
      <c r="J4" s="40"/>
      <c r="K4" s="40"/>
    </row>
    <row r="5" spans="1:11" hidden="1" outlineLevel="1">
      <c r="D5" s="40"/>
      <c r="E5" s="40"/>
      <c r="F5" s="40"/>
      <c r="G5" s="85"/>
      <c r="H5" s="40"/>
      <c r="I5" s="40"/>
      <c r="J5" s="40"/>
      <c r="K5" s="40"/>
    </row>
    <row r="6" spans="1:11" ht="15.75" hidden="1" outlineLevel="1">
      <c r="B6" s="47"/>
      <c r="C6" s="39"/>
      <c r="D6" s="51"/>
      <c r="E6" s="51"/>
      <c r="F6" s="51"/>
      <c r="G6" s="87"/>
      <c r="H6" s="41"/>
      <c r="I6" s="41"/>
      <c r="J6" s="41"/>
      <c r="K6" s="41"/>
    </row>
    <row r="7" spans="1:11" ht="15.75" hidden="1" outlineLevel="1">
      <c r="B7" s="47"/>
      <c r="C7" s="39"/>
      <c r="D7" s="51"/>
      <c r="E7" s="51"/>
      <c r="F7" s="51"/>
      <c r="G7" s="87"/>
      <c r="H7" s="41"/>
      <c r="I7" s="41"/>
      <c r="J7" s="41"/>
      <c r="K7" s="41"/>
    </row>
    <row r="8" spans="1:11" ht="15.75" hidden="1" outlineLevel="1">
      <c r="B8" s="47"/>
      <c r="C8" s="39"/>
      <c r="D8" s="36"/>
      <c r="E8" s="36"/>
      <c r="F8" s="36"/>
    </row>
    <row r="9" spans="1:11" ht="15.75" outlineLevel="1">
      <c r="B9" s="47"/>
      <c r="C9" s="39"/>
      <c r="D9" s="36"/>
      <c r="E9" s="36"/>
      <c r="F9" s="36"/>
    </row>
    <row r="10" spans="1:11" ht="15.75" outlineLevel="1">
      <c r="B10" s="47"/>
      <c r="C10" s="39"/>
      <c r="D10" s="36"/>
      <c r="E10" s="36"/>
      <c r="F10" s="36"/>
    </row>
    <row r="11" spans="1:11" ht="15.75" outlineLevel="1">
      <c r="B11" s="47"/>
      <c r="C11" s="39"/>
      <c r="D11" s="36"/>
      <c r="E11" s="36"/>
      <c r="F11" s="36"/>
    </row>
    <row r="12" spans="1:11" ht="15.75">
      <c r="B12" s="117" t="s">
        <v>132</v>
      </c>
      <c r="C12" s="117"/>
      <c r="D12" s="117"/>
      <c r="E12" s="117"/>
      <c r="F12" s="117"/>
      <c r="G12" s="117"/>
      <c r="H12" s="117"/>
      <c r="I12" s="117"/>
      <c r="J12" s="117"/>
      <c r="K12" s="117"/>
    </row>
    <row r="13" spans="1:11" ht="15.75">
      <c r="B13" s="117" t="s">
        <v>77</v>
      </c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11" ht="15.75">
      <c r="B14" s="117" t="s">
        <v>133</v>
      </c>
      <c r="C14" s="117"/>
      <c r="D14" s="117"/>
      <c r="E14" s="117"/>
      <c r="F14" s="117"/>
      <c r="G14" s="117"/>
      <c r="H14" s="117"/>
      <c r="I14" s="117"/>
      <c r="J14" s="117"/>
      <c r="K14" s="117"/>
    </row>
    <row r="15" spans="1:11" ht="15.75">
      <c r="B15" s="83"/>
      <c r="C15" s="83"/>
      <c r="D15" s="83"/>
      <c r="E15" s="83"/>
      <c r="F15" s="83"/>
      <c r="G15" s="88"/>
      <c r="H15" s="83"/>
      <c r="I15" s="83"/>
      <c r="J15" s="83"/>
      <c r="K15" s="83"/>
    </row>
    <row r="16" spans="1:11" ht="15.75">
      <c r="A16" s="4"/>
      <c r="B16" s="48"/>
      <c r="C16" s="5"/>
      <c r="D16" s="6"/>
      <c r="E16" s="6"/>
      <c r="F16" s="6"/>
    </row>
    <row r="17" spans="1:12" ht="30.75" customHeight="1">
      <c r="A17" s="118" t="s">
        <v>0</v>
      </c>
      <c r="B17" s="119" t="s">
        <v>1</v>
      </c>
      <c r="C17" s="119" t="s">
        <v>2</v>
      </c>
      <c r="D17" s="120" t="s">
        <v>80</v>
      </c>
      <c r="E17" s="120" t="s">
        <v>78</v>
      </c>
      <c r="F17" s="120" t="s">
        <v>151</v>
      </c>
      <c r="G17" s="121" t="s">
        <v>81</v>
      </c>
      <c r="H17" s="107" t="s">
        <v>130</v>
      </c>
      <c r="I17" s="108"/>
      <c r="J17" s="107" t="s">
        <v>131</v>
      </c>
      <c r="K17" s="108"/>
      <c r="L17" s="104" t="s">
        <v>141</v>
      </c>
    </row>
    <row r="18" spans="1:12" ht="69.75" customHeight="1">
      <c r="A18" s="118"/>
      <c r="B18" s="119"/>
      <c r="C18" s="119"/>
      <c r="D18" s="120"/>
      <c r="E18" s="120"/>
      <c r="F18" s="120"/>
      <c r="G18" s="122"/>
      <c r="H18" s="34" t="s">
        <v>75</v>
      </c>
      <c r="I18" s="34" t="s">
        <v>76</v>
      </c>
      <c r="J18" s="34" t="s">
        <v>75</v>
      </c>
      <c r="K18" s="34" t="s">
        <v>76</v>
      </c>
      <c r="L18" s="105"/>
    </row>
    <row r="19" spans="1:12" ht="15.75">
      <c r="A19" s="8" t="s">
        <v>3</v>
      </c>
      <c r="B19" s="8" t="s">
        <v>4</v>
      </c>
      <c r="C19" s="8" t="s">
        <v>5</v>
      </c>
      <c r="D19" s="8" t="s">
        <v>6</v>
      </c>
      <c r="E19" s="8" t="s">
        <v>7</v>
      </c>
      <c r="F19" s="8" t="s">
        <v>6</v>
      </c>
      <c r="G19" s="8" t="s">
        <v>7</v>
      </c>
      <c r="H19" s="38">
        <v>8</v>
      </c>
      <c r="I19" s="38">
        <v>9</v>
      </c>
      <c r="J19" s="38">
        <v>6</v>
      </c>
      <c r="K19" s="38">
        <v>7</v>
      </c>
      <c r="L19" s="98">
        <v>8</v>
      </c>
    </row>
    <row r="20" spans="1:12" s="32" customFormat="1" ht="31.5">
      <c r="A20" s="9" t="s">
        <v>10</v>
      </c>
      <c r="B20" s="10" t="s">
        <v>120</v>
      </c>
      <c r="C20" s="11" t="s">
        <v>11</v>
      </c>
      <c r="D20" s="12">
        <f t="shared" ref="D20" si="0">D22+D27+D33+D34+D37+D38+D52+D53+D60</f>
        <v>8664908</v>
      </c>
      <c r="E20" s="12">
        <v>30364.188500000018</v>
      </c>
      <c r="F20" s="12">
        <f>F22+F27+F33+F34+F37+F38+F52+F53+F60</f>
        <v>8695272.1885000002</v>
      </c>
      <c r="G20" s="102">
        <f>G22+G27+G33+G34+G37+G38+G52+G53+G60</f>
        <v>8850614.3435644172</v>
      </c>
      <c r="H20" s="80">
        <f>G20-D20</f>
        <v>185706.34356441721</v>
      </c>
      <c r="I20" s="35">
        <f>G20/D20%</f>
        <v>102.1432004074875</v>
      </c>
      <c r="J20" s="80">
        <f>G20-F20</f>
        <v>155342.15506441705</v>
      </c>
      <c r="K20" s="35">
        <f>J20/F20%</f>
        <v>1.786512850855503</v>
      </c>
      <c r="L20" s="91"/>
    </row>
    <row r="21" spans="1:12" ht="15.75">
      <c r="A21" s="13"/>
      <c r="B21" s="18" t="s">
        <v>12</v>
      </c>
      <c r="C21" s="14"/>
      <c r="D21" s="15"/>
      <c r="E21" s="15"/>
      <c r="F21" s="15"/>
      <c r="G21" s="53"/>
      <c r="H21" s="80"/>
      <c r="I21" s="35"/>
      <c r="J21" s="81"/>
      <c r="K21" s="37"/>
      <c r="L21" s="90"/>
    </row>
    <row r="22" spans="1:12" s="32" customFormat="1" ht="15.75">
      <c r="A22" s="9">
        <v>1</v>
      </c>
      <c r="B22" s="19" t="s">
        <v>13</v>
      </c>
      <c r="C22" s="14" t="s">
        <v>11</v>
      </c>
      <c r="D22" s="16">
        <f>SUM(D24:D26)</f>
        <v>268377</v>
      </c>
      <c r="E22" s="16">
        <v>-52032</v>
      </c>
      <c r="F22" s="16">
        <f>SUM(F24:F26)</f>
        <v>216345</v>
      </c>
      <c r="G22" s="55">
        <f>SUM(G24:G26)</f>
        <v>208731.49633780163</v>
      </c>
      <c r="H22" s="80">
        <f>G22-D22</f>
        <v>-59645.503662198375</v>
      </c>
      <c r="I22" s="35">
        <f>G22/D22%</f>
        <v>77.775478650481091</v>
      </c>
      <c r="J22" s="80">
        <f>G22-F22</f>
        <v>-7613.5036621983745</v>
      </c>
      <c r="K22" s="35">
        <f>J22/F22%</f>
        <v>-3.5191493504348959</v>
      </c>
      <c r="L22" s="90"/>
    </row>
    <row r="23" spans="1:12" ht="15.75">
      <c r="A23" s="13"/>
      <c r="B23" s="18" t="s">
        <v>12</v>
      </c>
      <c r="C23" s="17"/>
      <c r="D23" s="15"/>
      <c r="E23" s="15"/>
      <c r="F23" s="15"/>
      <c r="G23" s="53"/>
      <c r="H23" s="80"/>
      <c r="I23" s="35"/>
      <c r="J23" s="81"/>
      <c r="K23" s="37"/>
      <c r="L23" s="90"/>
    </row>
    <row r="24" spans="1:12" ht="15.75">
      <c r="A24" s="17" t="s">
        <v>14</v>
      </c>
      <c r="B24" s="18" t="s">
        <v>15</v>
      </c>
      <c r="C24" s="17" t="s">
        <v>11</v>
      </c>
      <c r="D24" s="15">
        <v>83165</v>
      </c>
      <c r="E24" s="15">
        <v>-26883</v>
      </c>
      <c r="F24" s="15">
        <v>56282</v>
      </c>
      <c r="G24" s="53">
        <v>56301.483459074916</v>
      </c>
      <c r="H24" s="80">
        <f>G24-D24</f>
        <v>-26863.516540925084</v>
      </c>
      <c r="I24" s="35">
        <f>G24/D24%</f>
        <v>67.698531183881343</v>
      </c>
      <c r="J24" s="81">
        <f>G24-F24</f>
        <v>19.483459074916027</v>
      </c>
      <c r="K24" s="37">
        <f>J24/F24%</f>
        <v>3.4617567028385678E-2</v>
      </c>
      <c r="L24" s="92"/>
    </row>
    <row r="25" spans="1:12" s="54" customFormat="1" ht="15.75">
      <c r="A25" s="52" t="s">
        <v>16</v>
      </c>
      <c r="B25" s="56" t="s">
        <v>17</v>
      </c>
      <c r="C25" s="52" t="s">
        <v>11</v>
      </c>
      <c r="D25" s="53">
        <v>5125</v>
      </c>
      <c r="E25" s="53">
        <v>-664</v>
      </c>
      <c r="F25" s="53">
        <v>4461</v>
      </c>
      <c r="G25" s="53">
        <v>4403.0952235200321</v>
      </c>
      <c r="H25" s="80">
        <f>G25-D25</f>
        <v>-721.90477647996795</v>
      </c>
      <c r="I25" s="35">
        <f>G25/D25%</f>
        <v>85.914053141854282</v>
      </c>
      <c r="J25" s="81">
        <f>G25-F25</f>
        <v>-57.90477647996795</v>
      </c>
      <c r="K25" s="37">
        <f>J25/F25%</f>
        <v>-1.2980223375917497</v>
      </c>
      <c r="L25" s="92" t="s">
        <v>142</v>
      </c>
    </row>
    <row r="26" spans="1:12" s="54" customFormat="1" ht="15.75">
      <c r="A26" s="52" t="s">
        <v>18</v>
      </c>
      <c r="B26" s="56" t="s">
        <v>19</v>
      </c>
      <c r="C26" s="52" t="s">
        <v>11</v>
      </c>
      <c r="D26" s="53">
        <v>180087</v>
      </c>
      <c r="E26" s="53">
        <v>-24485</v>
      </c>
      <c r="F26" s="53">
        <v>155602</v>
      </c>
      <c r="G26" s="53">
        <v>148026.91765520669</v>
      </c>
      <c r="H26" s="80">
        <f>G26-D26</f>
        <v>-32060.082344793307</v>
      </c>
      <c r="I26" s="35">
        <f>G26/D26%</f>
        <v>82.197447708722279</v>
      </c>
      <c r="J26" s="81">
        <f>G26-F26</f>
        <v>-7575.0823447933071</v>
      </c>
      <c r="K26" s="37">
        <f>J26/F26%</f>
        <v>-4.8682422750307239</v>
      </c>
      <c r="L26" s="92" t="s">
        <v>154</v>
      </c>
    </row>
    <row r="27" spans="1:12" s="60" customFormat="1" ht="15.75">
      <c r="A27" s="57">
        <v>2</v>
      </c>
      <c r="B27" s="58" t="s">
        <v>20</v>
      </c>
      <c r="C27" s="59" t="s">
        <v>11</v>
      </c>
      <c r="D27" s="78">
        <f>D29+D30+D31+D32</f>
        <v>2732510</v>
      </c>
      <c r="E27" s="78">
        <v>52575.188500000026</v>
      </c>
      <c r="F27" s="78">
        <f>F29+F30+F31+F32</f>
        <v>2785085.1885000002</v>
      </c>
      <c r="G27" s="78">
        <f>G29+G30+G31+G32</f>
        <v>2877288.9925653511</v>
      </c>
      <c r="H27" s="80">
        <f>G27-D27</f>
        <v>144778.99256535107</v>
      </c>
      <c r="I27" s="35">
        <f>G27/D27%</f>
        <v>105.2983883888934</v>
      </c>
      <c r="J27" s="80">
        <f>G27-F27</f>
        <v>92203.804065350909</v>
      </c>
      <c r="K27" s="35">
        <f>J27/F27%</f>
        <v>3.3106277842441987</v>
      </c>
      <c r="L27" s="92"/>
    </row>
    <row r="28" spans="1:12" s="54" customFormat="1" ht="15.75">
      <c r="A28" s="61"/>
      <c r="B28" s="56" t="s">
        <v>12</v>
      </c>
      <c r="C28" s="52"/>
      <c r="D28" s="53"/>
      <c r="E28" s="53"/>
      <c r="F28" s="53"/>
      <c r="G28" s="53"/>
      <c r="H28" s="80"/>
      <c r="I28" s="35"/>
      <c r="J28" s="81"/>
      <c r="K28" s="37"/>
      <c r="L28" s="92"/>
    </row>
    <row r="29" spans="1:12" s="54" customFormat="1" ht="33.75" customHeight="1">
      <c r="A29" s="52" t="s">
        <v>21</v>
      </c>
      <c r="B29" s="56" t="s">
        <v>22</v>
      </c>
      <c r="C29" s="52" t="s">
        <v>11</v>
      </c>
      <c r="D29" s="53">
        <v>2465185</v>
      </c>
      <c r="E29" s="53">
        <v>47296</v>
      </c>
      <c r="F29" s="53">
        <v>2512481</v>
      </c>
      <c r="G29" s="53">
        <v>2594236.2459999998</v>
      </c>
      <c r="H29" s="80">
        <f t="shared" ref="H29:H34" si="1">G29-D29</f>
        <v>129051.24599999981</v>
      </c>
      <c r="I29" s="35">
        <f t="shared" ref="I29:I34" si="2">G29/D29%</f>
        <v>105.23495177846694</v>
      </c>
      <c r="J29" s="81">
        <f t="shared" ref="J29:J34" si="3">G29-F29</f>
        <v>81755.24599999981</v>
      </c>
      <c r="K29" s="37">
        <f t="shared" ref="K29:K34" si="4">J29/F29%</f>
        <v>3.2539647464000647</v>
      </c>
      <c r="L29" s="95" t="s">
        <v>143</v>
      </c>
    </row>
    <row r="30" spans="1:12" s="54" customFormat="1" ht="15.75">
      <c r="A30" s="52" t="s">
        <v>23</v>
      </c>
      <c r="B30" s="56" t="s">
        <v>24</v>
      </c>
      <c r="C30" s="52" t="s">
        <v>11</v>
      </c>
      <c r="D30" s="53">
        <v>210773</v>
      </c>
      <c r="E30" s="53">
        <v>4044.1255000000237</v>
      </c>
      <c r="F30" s="53">
        <f>F29*0.0855</f>
        <v>214817.12550000002</v>
      </c>
      <c r="G30" s="53">
        <v>223981.69035088448</v>
      </c>
      <c r="H30" s="80">
        <f t="shared" si="1"/>
        <v>13208.690350884484</v>
      </c>
      <c r="I30" s="35">
        <f t="shared" si="2"/>
        <v>106.26678481156718</v>
      </c>
      <c r="J30" s="81">
        <f t="shared" si="3"/>
        <v>9164.5648508844606</v>
      </c>
      <c r="K30" s="37">
        <f t="shared" si="4"/>
        <v>4.2662170576733001</v>
      </c>
      <c r="L30" s="95" t="s">
        <v>144</v>
      </c>
    </row>
    <row r="31" spans="1:12" s="60" customFormat="1" ht="30.75" thickBot="1">
      <c r="A31" s="52" t="s">
        <v>82</v>
      </c>
      <c r="B31" s="56" t="s">
        <v>79</v>
      </c>
      <c r="C31" s="59" t="s">
        <v>11</v>
      </c>
      <c r="D31" s="55">
        <v>7248</v>
      </c>
      <c r="E31" s="55">
        <v>289.44300000000021</v>
      </c>
      <c r="F31" s="55">
        <f>F29*0.003</f>
        <v>7537.4430000000002</v>
      </c>
      <c r="G31" s="55">
        <v>8164.9647090586723</v>
      </c>
      <c r="H31" s="80">
        <f t="shared" si="1"/>
        <v>916.96470905867227</v>
      </c>
      <c r="I31" s="35">
        <f t="shared" si="2"/>
        <v>112.65127909849161</v>
      </c>
      <c r="J31" s="80">
        <f t="shared" si="3"/>
        <v>627.52170905867206</v>
      </c>
      <c r="K31" s="35">
        <f t="shared" si="4"/>
        <v>8.3253924316067405</v>
      </c>
      <c r="L31" s="123" t="s">
        <v>155</v>
      </c>
    </row>
    <row r="32" spans="1:12" s="60" customFormat="1" ht="15.75">
      <c r="A32" s="52" t="s">
        <v>83</v>
      </c>
      <c r="B32" s="56" t="s">
        <v>25</v>
      </c>
      <c r="C32" s="59" t="s">
        <v>11</v>
      </c>
      <c r="D32" s="55">
        <v>49304</v>
      </c>
      <c r="E32" s="55">
        <v>945.62000000000262</v>
      </c>
      <c r="F32" s="55">
        <f>F29*0.02</f>
        <v>50249.62</v>
      </c>
      <c r="G32" s="55">
        <v>50906.09150540761</v>
      </c>
      <c r="H32" s="80">
        <f t="shared" si="1"/>
        <v>1602.0915054076104</v>
      </c>
      <c r="I32" s="35">
        <f t="shared" si="2"/>
        <v>103.2494148657464</v>
      </c>
      <c r="J32" s="80">
        <f t="shared" si="3"/>
        <v>656.47150540760776</v>
      </c>
      <c r="K32" s="35">
        <f t="shared" si="4"/>
        <v>1.3064208354363829</v>
      </c>
      <c r="L32" s="92"/>
    </row>
    <row r="33" spans="1:12" s="60" customFormat="1" ht="15.75">
      <c r="A33" s="59" t="s">
        <v>5</v>
      </c>
      <c r="B33" s="62" t="s">
        <v>26</v>
      </c>
      <c r="C33" s="59"/>
      <c r="D33" s="55">
        <v>1058523</v>
      </c>
      <c r="E33" s="55">
        <v>0</v>
      </c>
      <c r="F33" s="55">
        <v>1058523</v>
      </c>
      <c r="G33" s="55">
        <v>1201036.8289051601</v>
      </c>
      <c r="H33" s="80">
        <f t="shared" si="1"/>
        <v>142513.82890516007</v>
      </c>
      <c r="I33" s="35">
        <f t="shared" si="2"/>
        <v>113.46346077554858</v>
      </c>
      <c r="J33" s="80">
        <f t="shared" si="3"/>
        <v>142513.82890516007</v>
      </c>
      <c r="K33" s="35">
        <f>J33/F33%</f>
        <v>13.463460775548578</v>
      </c>
      <c r="L33" s="92" t="s">
        <v>145</v>
      </c>
    </row>
    <row r="34" spans="1:12" s="60" customFormat="1" ht="15.75">
      <c r="A34" s="59" t="s">
        <v>6</v>
      </c>
      <c r="B34" s="62" t="s">
        <v>27</v>
      </c>
      <c r="C34" s="59" t="s">
        <v>11</v>
      </c>
      <c r="D34" s="55">
        <f>D36</f>
        <v>368499</v>
      </c>
      <c r="E34" s="55">
        <v>68755</v>
      </c>
      <c r="F34" s="55">
        <f>F36</f>
        <v>437254</v>
      </c>
      <c r="G34" s="55">
        <f>G36</f>
        <v>446501.70711681119</v>
      </c>
      <c r="H34" s="80">
        <f t="shared" si="1"/>
        <v>78002.707116811187</v>
      </c>
      <c r="I34" s="35">
        <f t="shared" si="2"/>
        <v>121.1676848829471</v>
      </c>
      <c r="J34" s="80">
        <f t="shared" si="3"/>
        <v>9247.707116811187</v>
      </c>
      <c r="K34" s="35">
        <f t="shared" si="4"/>
        <v>2.1149508333397034</v>
      </c>
      <c r="L34" s="92"/>
    </row>
    <row r="35" spans="1:12" s="54" customFormat="1" ht="15.75">
      <c r="A35" s="52"/>
      <c r="B35" s="56" t="s">
        <v>12</v>
      </c>
      <c r="C35" s="52"/>
      <c r="D35" s="53"/>
      <c r="E35" s="53"/>
      <c r="F35" s="53"/>
      <c r="G35" s="53"/>
      <c r="H35" s="80"/>
      <c r="I35" s="35"/>
      <c r="J35" s="81"/>
      <c r="K35" s="37"/>
      <c r="L35" s="92"/>
    </row>
    <row r="36" spans="1:12" s="54" customFormat="1" ht="31.5">
      <c r="A36" s="52" t="s">
        <v>84</v>
      </c>
      <c r="B36" s="56" t="s">
        <v>118</v>
      </c>
      <c r="C36" s="63" t="s">
        <v>11</v>
      </c>
      <c r="D36" s="53">
        <v>368499</v>
      </c>
      <c r="E36" s="53">
        <v>68755</v>
      </c>
      <c r="F36" s="53">
        <f>468039+3144-33866-63</f>
        <v>437254</v>
      </c>
      <c r="G36" s="53">
        <v>446501.70711681119</v>
      </c>
      <c r="H36" s="80">
        <f>G36-D36</f>
        <v>78002.707116811187</v>
      </c>
      <c r="I36" s="35">
        <f>G36/D36%</f>
        <v>121.1676848829471</v>
      </c>
      <c r="J36" s="81">
        <f>G36-F36</f>
        <v>9247.707116811187</v>
      </c>
      <c r="K36" s="37">
        <f>J36/F36%</f>
        <v>2.1149508333397034</v>
      </c>
      <c r="L36" s="96" t="s">
        <v>150</v>
      </c>
    </row>
    <row r="37" spans="1:12" s="60" customFormat="1" ht="30.75" customHeight="1" thickBot="1">
      <c r="A37" s="59" t="s">
        <v>7</v>
      </c>
      <c r="B37" s="62" t="s">
        <v>119</v>
      </c>
      <c r="C37" s="64" t="s">
        <v>11</v>
      </c>
      <c r="D37" s="55">
        <v>1164747</v>
      </c>
      <c r="E37" s="55">
        <v>0</v>
      </c>
      <c r="F37" s="55">
        <v>1164747</v>
      </c>
      <c r="G37" s="55">
        <v>1196650.29067253</v>
      </c>
      <c r="H37" s="80">
        <f>G37-D37</f>
        <v>31903.290672529954</v>
      </c>
      <c r="I37" s="35">
        <f>G37/D37%</f>
        <v>102.73907472374087</v>
      </c>
      <c r="J37" s="80">
        <f>G37-F37</f>
        <v>31903.290672529954</v>
      </c>
      <c r="K37" s="35">
        <f>J37/F37%</f>
        <v>2.7390747237408601</v>
      </c>
      <c r="L37" s="123" t="s">
        <v>156</v>
      </c>
    </row>
    <row r="38" spans="1:12" s="60" customFormat="1" ht="15.75">
      <c r="A38" s="59" t="s">
        <v>8</v>
      </c>
      <c r="B38" s="62" t="s">
        <v>29</v>
      </c>
      <c r="C38" s="59" t="s">
        <v>11</v>
      </c>
      <c r="D38" s="55">
        <f>SUM(D40:D45)+D46+D47+D48+D49+D50+D51</f>
        <v>342829</v>
      </c>
      <c r="E38" s="55">
        <v>-21579</v>
      </c>
      <c r="F38" s="55">
        <f>SUM(F40:F45)+F46+F47+F48+F49+F50+F51</f>
        <v>321250</v>
      </c>
      <c r="G38" s="55">
        <f>SUM(G40:G51)</f>
        <v>327642.53872675973</v>
      </c>
      <c r="H38" s="80">
        <f>G38-D38</f>
        <v>-15186.461273240275</v>
      </c>
      <c r="I38" s="35">
        <f>G38/D38%</f>
        <v>95.570251853477899</v>
      </c>
      <c r="J38" s="80">
        <f>G38-F38</f>
        <v>6392.5387267597253</v>
      </c>
      <c r="K38" s="35">
        <f>J38/F38%</f>
        <v>1.9898953235049728</v>
      </c>
      <c r="L38" s="92"/>
    </row>
    <row r="39" spans="1:12" s="54" customFormat="1" ht="15.75">
      <c r="A39" s="52"/>
      <c r="B39" s="65" t="s">
        <v>12</v>
      </c>
      <c r="C39" s="52"/>
      <c r="D39" s="53"/>
      <c r="E39" s="53"/>
      <c r="F39" s="53"/>
      <c r="G39" s="53"/>
      <c r="H39" s="80"/>
      <c r="I39" s="35"/>
      <c r="J39" s="81"/>
      <c r="K39" s="37"/>
      <c r="L39" s="92"/>
    </row>
    <row r="40" spans="1:12" s="54" customFormat="1" ht="15.75">
      <c r="A40" s="52" t="s">
        <v>28</v>
      </c>
      <c r="B40" s="56" t="s">
        <v>30</v>
      </c>
      <c r="C40" s="52" t="s">
        <v>11</v>
      </c>
      <c r="D40" s="53">
        <v>38934</v>
      </c>
      <c r="E40" s="53">
        <v>18470</v>
      </c>
      <c r="F40" s="53">
        <v>57404</v>
      </c>
      <c r="G40" s="53">
        <v>58386.862711878784</v>
      </c>
      <c r="H40" s="80">
        <f t="shared" ref="H40:H53" si="5">G40-D40</f>
        <v>19452.862711878784</v>
      </c>
      <c r="I40" s="35">
        <f t="shared" ref="I40:I53" si="6">G40/D40%</f>
        <v>149.96368909405351</v>
      </c>
      <c r="J40" s="81">
        <f t="shared" ref="J40:J53" si="7">G40-F40</f>
        <v>982.86271187878447</v>
      </c>
      <c r="K40" s="37">
        <f t="shared" ref="K40:K53" si="8">J40/F40%</f>
        <v>1.7121850600633832</v>
      </c>
      <c r="L40" s="92" t="s">
        <v>157</v>
      </c>
    </row>
    <row r="41" spans="1:12" s="54" customFormat="1" ht="15.75">
      <c r="A41" s="52" t="s">
        <v>85</v>
      </c>
      <c r="B41" s="56" t="s">
        <v>31</v>
      </c>
      <c r="C41" s="52" t="s">
        <v>11</v>
      </c>
      <c r="D41" s="53">
        <v>10164</v>
      </c>
      <c r="E41" s="53">
        <v>0</v>
      </c>
      <c r="F41" s="53">
        <v>10164</v>
      </c>
      <c r="G41" s="53">
        <v>10191.484787569732</v>
      </c>
      <c r="H41" s="80">
        <f t="shared" si="5"/>
        <v>27.484787569732362</v>
      </c>
      <c r="I41" s="35">
        <f t="shared" si="6"/>
        <v>100.27041310084348</v>
      </c>
      <c r="J41" s="81">
        <f t="shared" si="7"/>
        <v>27.484787569732362</v>
      </c>
      <c r="K41" s="37">
        <f t="shared" si="8"/>
        <v>0.27041310084349035</v>
      </c>
      <c r="L41" s="92"/>
    </row>
    <row r="42" spans="1:12" s="54" customFormat="1" ht="30">
      <c r="A42" s="52" t="s">
        <v>86</v>
      </c>
      <c r="B42" s="56" t="s">
        <v>32</v>
      </c>
      <c r="C42" s="52" t="s">
        <v>11</v>
      </c>
      <c r="D42" s="53">
        <v>24314</v>
      </c>
      <c r="E42" s="53">
        <v>0</v>
      </c>
      <c r="F42" s="53">
        <v>24314</v>
      </c>
      <c r="G42" s="53">
        <v>27306.866618049062</v>
      </c>
      <c r="H42" s="80">
        <f t="shared" si="5"/>
        <v>2992.8666180490618</v>
      </c>
      <c r="I42" s="35">
        <f t="shared" si="6"/>
        <v>112.30923179258478</v>
      </c>
      <c r="J42" s="81">
        <f t="shared" si="7"/>
        <v>2992.8666180490618</v>
      </c>
      <c r="K42" s="37">
        <f t="shared" si="8"/>
        <v>12.309231792584773</v>
      </c>
      <c r="L42" s="93" t="s">
        <v>135</v>
      </c>
    </row>
    <row r="43" spans="1:12" s="54" customFormat="1" ht="15.75">
      <c r="A43" s="52" t="s">
        <v>87</v>
      </c>
      <c r="B43" s="56" t="s">
        <v>33</v>
      </c>
      <c r="C43" s="52" t="s">
        <v>11</v>
      </c>
      <c r="D43" s="53">
        <v>8082</v>
      </c>
      <c r="E43" s="53">
        <v>-874</v>
      </c>
      <c r="F43" s="53">
        <v>7208</v>
      </c>
      <c r="G43" s="53">
        <v>6984.1485717461428</v>
      </c>
      <c r="H43" s="80">
        <f t="shared" si="5"/>
        <v>-1097.8514282538572</v>
      </c>
      <c r="I43" s="35">
        <f t="shared" si="6"/>
        <v>86.416092201758758</v>
      </c>
      <c r="J43" s="81">
        <f t="shared" si="7"/>
        <v>-223.85142825385719</v>
      </c>
      <c r="K43" s="37">
        <f t="shared" si="8"/>
        <v>-3.1055969513576192</v>
      </c>
      <c r="L43" s="92" t="s">
        <v>158</v>
      </c>
    </row>
    <row r="44" spans="1:12" s="54" customFormat="1" ht="15.75">
      <c r="A44" s="52" t="s">
        <v>88</v>
      </c>
      <c r="B44" s="56" t="s">
        <v>34</v>
      </c>
      <c r="C44" s="52" t="s">
        <v>11</v>
      </c>
      <c r="D44" s="53">
        <v>8789</v>
      </c>
      <c r="E44" s="53">
        <v>-958</v>
      </c>
      <c r="F44" s="53">
        <v>7831</v>
      </c>
      <c r="G44" s="53">
        <v>7791.5651227875751</v>
      </c>
      <c r="H44" s="80">
        <f t="shared" si="5"/>
        <v>-997.43487721242491</v>
      </c>
      <c r="I44" s="35">
        <f t="shared" si="6"/>
        <v>88.651326917596705</v>
      </c>
      <c r="J44" s="81">
        <f t="shared" si="7"/>
        <v>-39.434877212424908</v>
      </c>
      <c r="K44" s="37">
        <f t="shared" si="8"/>
        <v>-0.50357396516951736</v>
      </c>
      <c r="L44" s="92" t="s">
        <v>142</v>
      </c>
    </row>
    <row r="45" spans="1:12" s="54" customFormat="1" ht="15.75">
      <c r="A45" s="52" t="s">
        <v>89</v>
      </c>
      <c r="B45" s="56" t="s">
        <v>35</v>
      </c>
      <c r="C45" s="52" t="s">
        <v>11</v>
      </c>
      <c r="D45" s="53">
        <v>18343</v>
      </c>
      <c r="E45" s="53">
        <v>-5941</v>
      </c>
      <c r="F45" s="53">
        <v>12402</v>
      </c>
      <c r="G45" s="53">
        <v>12412.610529790381</v>
      </c>
      <c r="H45" s="80">
        <f t="shared" si="5"/>
        <v>-5930.3894702096186</v>
      </c>
      <c r="I45" s="35">
        <f t="shared" si="6"/>
        <v>67.669468079323892</v>
      </c>
      <c r="J45" s="81">
        <f t="shared" si="7"/>
        <v>10.610529790381406</v>
      </c>
      <c r="K45" s="37">
        <f t="shared" si="8"/>
        <v>8.5554989440262907E-2</v>
      </c>
      <c r="L45" s="92" t="s">
        <v>142</v>
      </c>
    </row>
    <row r="46" spans="1:12" s="54" customFormat="1" ht="15.75">
      <c r="A46" s="75" t="s">
        <v>90</v>
      </c>
      <c r="B46" s="76" t="s">
        <v>36</v>
      </c>
      <c r="C46" s="75" t="s">
        <v>11</v>
      </c>
      <c r="D46" s="77">
        <v>64192</v>
      </c>
      <c r="E46" s="77">
        <v>-8392</v>
      </c>
      <c r="F46" s="77">
        <v>55800</v>
      </c>
      <c r="G46" s="77">
        <v>62819.267620330698</v>
      </c>
      <c r="H46" s="80">
        <f t="shared" si="5"/>
        <v>-1372.7323796693017</v>
      </c>
      <c r="I46" s="35">
        <f t="shared" si="6"/>
        <v>97.86152109348626</v>
      </c>
      <c r="J46" s="81">
        <f t="shared" si="7"/>
        <v>7019.2676203306983</v>
      </c>
      <c r="K46" s="37">
        <f t="shared" si="8"/>
        <v>12.579332652922398</v>
      </c>
      <c r="L46" s="92" t="s">
        <v>136</v>
      </c>
    </row>
    <row r="47" spans="1:12" s="54" customFormat="1" ht="30.75" thickBot="1">
      <c r="A47" s="52" t="s">
        <v>91</v>
      </c>
      <c r="B47" s="56" t="s">
        <v>37</v>
      </c>
      <c r="C47" s="52" t="s">
        <v>11</v>
      </c>
      <c r="D47" s="53">
        <v>24177</v>
      </c>
      <c r="E47" s="53">
        <v>-18364</v>
      </c>
      <c r="F47" s="53">
        <v>5813</v>
      </c>
      <c r="G47" s="53">
        <v>6004.701350321362</v>
      </c>
      <c r="H47" s="80">
        <f t="shared" si="5"/>
        <v>-18172.29864967864</v>
      </c>
      <c r="I47" s="35">
        <f t="shared" si="6"/>
        <v>24.836420359520876</v>
      </c>
      <c r="J47" s="81">
        <f t="shared" si="7"/>
        <v>191.70135032136204</v>
      </c>
      <c r="K47" s="37">
        <f t="shared" si="8"/>
        <v>3.2978040653941516</v>
      </c>
      <c r="L47" s="123" t="s">
        <v>159</v>
      </c>
    </row>
    <row r="48" spans="1:12" s="54" customFormat="1" ht="16.5" thickBot="1">
      <c r="A48" s="52" t="s">
        <v>92</v>
      </c>
      <c r="B48" s="56" t="s">
        <v>38</v>
      </c>
      <c r="C48" s="52" t="s">
        <v>11</v>
      </c>
      <c r="D48" s="53">
        <v>99592</v>
      </c>
      <c r="E48" s="53">
        <v>0</v>
      </c>
      <c r="F48" s="53">
        <v>99592</v>
      </c>
      <c r="G48" s="53">
        <v>96490.335903547239</v>
      </c>
      <c r="H48" s="80">
        <f t="shared" si="5"/>
        <v>-3101.6640964527614</v>
      </c>
      <c r="I48" s="35">
        <f t="shared" si="6"/>
        <v>96.885629270972814</v>
      </c>
      <c r="J48" s="81">
        <f t="shared" si="7"/>
        <v>-3101.6640964527614</v>
      </c>
      <c r="K48" s="37">
        <f t="shared" si="8"/>
        <v>-3.1143707290271925</v>
      </c>
      <c r="L48" s="123" t="s">
        <v>160</v>
      </c>
    </row>
    <row r="49" spans="1:12" s="54" customFormat="1" ht="15.75">
      <c r="A49" s="52" t="s">
        <v>93</v>
      </c>
      <c r="B49" s="56" t="s">
        <v>39</v>
      </c>
      <c r="C49" s="52" t="s">
        <v>11</v>
      </c>
      <c r="D49" s="53">
        <v>3671</v>
      </c>
      <c r="E49" s="53">
        <v>-636</v>
      </c>
      <c r="F49" s="53">
        <v>3035</v>
      </c>
      <c r="G49" s="53">
        <v>3035.3327148408125</v>
      </c>
      <c r="H49" s="80">
        <f t="shared" si="5"/>
        <v>-635.66728515918749</v>
      </c>
      <c r="I49" s="35">
        <f t="shared" si="6"/>
        <v>82.684083760305427</v>
      </c>
      <c r="J49" s="81">
        <f t="shared" si="7"/>
        <v>0.33271484081251401</v>
      </c>
      <c r="K49" s="37">
        <f t="shared" si="8"/>
        <v>1.0962597720346424E-2</v>
      </c>
      <c r="L49" s="92" t="s">
        <v>142</v>
      </c>
    </row>
    <row r="50" spans="1:12" s="54" customFormat="1" ht="16.5" thickBot="1">
      <c r="A50" s="17" t="s">
        <v>94</v>
      </c>
      <c r="B50" s="18" t="s">
        <v>74</v>
      </c>
      <c r="C50" s="17" t="s">
        <v>11</v>
      </c>
      <c r="D50" s="15">
        <v>35010</v>
      </c>
      <c r="E50" s="15">
        <v>0</v>
      </c>
      <c r="F50" s="15">
        <v>35010</v>
      </c>
      <c r="G50" s="53">
        <v>33386.536438508418</v>
      </c>
      <c r="H50" s="80">
        <f t="shared" si="5"/>
        <v>-1623.4635614915824</v>
      </c>
      <c r="I50" s="35">
        <f t="shared" si="6"/>
        <v>95.362857579287109</v>
      </c>
      <c r="J50" s="81">
        <f t="shared" si="7"/>
        <v>-1623.4635614915824</v>
      </c>
      <c r="K50" s="37">
        <f t="shared" si="8"/>
        <v>-4.6371424207128884</v>
      </c>
      <c r="L50" s="123" t="s">
        <v>161</v>
      </c>
    </row>
    <row r="51" spans="1:12" s="54" customFormat="1" ht="15.75">
      <c r="A51" s="52" t="s">
        <v>95</v>
      </c>
      <c r="B51" s="56" t="s">
        <v>40</v>
      </c>
      <c r="C51" s="52" t="s">
        <v>11</v>
      </c>
      <c r="D51" s="53">
        <v>7561</v>
      </c>
      <c r="E51" s="53">
        <v>-4884</v>
      </c>
      <c r="F51" s="53">
        <v>2677</v>
      </c>
      <c r="G51" s="77">
        <v>2832.8263573894842</v>
      </c>
      <c r="H51" s="80">
        <f t="shared" si="5"/>
        <v>-4728.1736426105163</v>
      </c>
      <c r="I51" s="35">
        <f t="shared" si="6"/>
        <v>37.466292254853649</v>
      </c>
      <c r="J51" s="81">
        <f t="shared" si="7"/>
        <v>155.8263573894842</v>
      </c>
      <c r="K51" s="37">
        <f t="shared" si="8"/>
        <v>5.8209322894839071</v>
      </c>
      <c r="L51" s="92" t="s">
        <v>140</v>
      </c>
    </row>
    <row r="52" spans="1:12" s="60" customFormat="1" ht="33.75" customHeight="1">
      <c r="A52" s="59" t="s">
        <v>9</v>
      </c>
      <c r="B52" s="62" t="s">
        <v>117</v>
      </c>
      <c r="C52" s="59" t="s">
        <v>11</v>
      </c>
      <c r="D52" s="55">
        <v>351450</v>
      </c>
      <c r="E52" s="55">
        <v>-14000</v>
      </c>
      <c r="F52" s="55">
        <v>337450</v>
      </c>
      <c r="G52" s="55">
        <v>328186.22400000005</v>
      </c>
      <c r="H52" s="80">
        <f t="shared" si="5"/>
        <v>-23263.775999999954</v>
      </c>
      <c r="I52" s="35">
        <f t="shared" si="6"/>
        <v>93.380629961587715</v>
      </c>
      <c r="J52" s="80">
        <f t="shared" si="7"/>
        <v>-9263.7759999999544</v>
      </c>
      <c r="K52" s="35">
        <f t="shared" si="8"/>
        <v>-2.7452292191435634</v>
      </c>
      <c r="L52" s="92" t="s">
        <v>162</v>
      </c>
    </row>
    <row r="53" spans="1:12" s="60" customFormat="1" ht="31.5">
      <c r="A53" s="57">
        <v>8</v>
      </c>
      <c r="B53" s="62" t="s">
        <v>116</v>
      </c>
      <c r="C53" s="59" t="s">
        <v>41</v>
      </c>
      <c r="D53" s="55">
        <v>2354479</v>
      </c>
      <c r="E53" s="55">
        <v>0</v>
      </c>
      <c r="F53" s="55">
        <v>2354479</v>
      </c>
      <c r="G53" s="55">
        <v>2245158.8047000002</v>
      </c>
      <c r="H53" s="80">
        <f t="shared" si="5"/>
        <v>-109320.19529999979</v>
      </c>
      <c r="I53" s="35">
        <f t="shared" si="6"/>
        <v>95.356926296645682</v>
      </c>
      <c r="J53" s="80">
        <f t="shared" si="7"/>
        <v>-109320.19529999979</v>
      </c>
      <c r="K53" s="35">
        <f t="shared" si="8"/>
        <v>-4.6430737033543208</v>
      </c>
      <c r="L53" s="92" t="s">
        <v>147</v>
      </c>
    </row>
    <row r="54" spans="1:12" s="54" customFormat="1" ht="15.75">
      <c r="A54" s="66"/>
      <c r="B54" s="56" t="s">
        <v>12</v>
      </c>
      <c r="C54" s="59"/>
      <c r="D54" s="53"/>
      <c r="E54" s="53"/>
      <c r="F54" s="53"/>
      <c r="G54" s="53"/>
      <c r="H54" s="80"/>
      <c r="I54" s="35"/>
      <c r="J54" s="81"/>
      <c r="K54" s="37"/>
      <c r="L54" s="92"/>
    </row>
    <row r="55" spans="1:12" s="70" customFormat="1" ht="20.25" customHeight="1">
      <c r="A55" s="67"/>
      <c r="B55" s="109" t="s">
        <v>42</v>
      </c>
      <c r="C55" s="68" t="s">
        <v>43</v>
      </c>
      <c r="D55" s="69">
        <v>9.1999999999999993</v>
      </c>
      <c r="E55" s="69">
        <v>-2.6450266259931965E-3</v>
      </c>
      <c r="F55" s="69">
        <f>F56/(F56+F87)%</f>
        <v>9.1973549733740061</v>
      </c>
      <c r="G55" s="69">
        <f>G56/(G87+G56)%</f>
        <v>8.4553499911173393</v>
      </c>
      <c r="H55" s="80">
        <f t="shared" ref="H55:H61" si="9">G55-D55</f>
        <v>-0.74465000888265998</v>
      </c>
      <c r="I55" s="35">
        <f t="shared" ref="I55:I61" si="10">G55/D55%</f>
        <v>91.90597816431891</v>
      </c>
      <c r="J55" s="81">
        <f t="shared" ref="J55:J61" si="11">G55-F55</f>
        <v>-0.74200498225666678</v>
      </c>
      <c r="K55" s="37"/>
      <c r="L55" s="94"/>
    </row>
    <row r="56" spans="1:12" s="70" customFormat="1" ht="27.75" customHeight="1">
      <c r="A56" s="67"/>
      <c r="B56" s="110"/>
      <c r="C56" s="68" t="s">
        <v>44</v>
      </c>
      <c r="D56" s="71">
        <v>236048</v>
      </c>
      <c r="E56" s="71">
        <v>0</v>
      </c>
      <c r="F56" s="71">
        <v>236048</v>
      </c>
      <c r="G56" s="71">
        <v>216657.27700000003</v>
      </c>
      <c r="H56" s="80">
        <f t="shared" si="9"/>
        <v>-19390.722999999969</v>
      </c>
      <c r="I56" s="35">
        <f t="shared" si="10"/>
        <v>91.78526274317089</v>
      </c>
      <c r="J56" s="81">
        <f t="shared" si="11"/>
        <v>-19390.722999999969</v>
      </c>
      <c r="K56" s="37">
        <f>J56/F56%</f>
        <v>-8.2147372568291068</v>
      </c>
      <c r="L56" s="93" t="s">
        <v>146</v>
      </c>
    </row>
    <row r="57" spans="1:12" s="70" customFormat="1" ht="15.75" hidden="1" outlineLevel="1">
      <c r="A57" s="67"/>
      <c r="B57" s="111"/>
      <c r="C57" s="68" t="s">
        <v>41</v>
      </c>
      <c r="D57" s="72">
        <f>(24761.534+10101.833+24004.618)*8.29+(236048-24761.534-10101.833-24004.618)*10.24</f>
        <v>2302338.9492500001</v>
      </c>
      <c r="E57" s="72"/>
      <c r="F57" s="71"/>
      <c r="G57" s="71" t="e">
        <f>#REF!+#REF!+#REF!+#REF!+#REF!</f>
        <v>#REF!</v>
      </c>
      <c r="H57" s="80" t="e">
        <f t="shared" si="9"/>
        <v>#REF!</v>
      </c>
      <c r="I57" s="35" t="e">
        <f t="shared" si="10"/>
        <v>#REF!</v>
      </c>
      <c r="J57" s="81" t="e">
        <f t="shared" si="11"/>
        <v>#REF!</v>
      </c>
      <c r="K57" s="37" t="e">
        <f t="shared" ref="K57:K61" si="12">J57/F57%</f>
        <v>#REF!</v>
      </c>
      <c r="L57" s="94"/>
    </row>
    <row r="58" spans="1:12" s="70" customFormat="1" ht="15.75" hidden="1" outlineLevel="1">
      <c r="A58" s="67"/>
      <c r="B58" s="112" t="s">
        <v>115</v>
      </c>
      <c r="C58" s="68" t="s">
        <v>44</v>
      </c>
      <c r="D58" s="73">
        <v>21300</v>
      </c>
      <c r="E58" s="73"/>
      <c r="F58" s="71"/>
      <c r="G58" s="71" t="e">
        <f>#REF!+#REF!+#REF!+#REF!+#REF!</f>
        <v>#REF!</v>
      </c>
      <c r="H58" s="80" t="e">
        <f t="shared" si="9"/>
        <v>#REF!</v>
      </c>
      <c r="I58" s="35" t="e">
        <f t="shared" si="10"/>
        <v>#REF!</v>
      </c>
      <c r="J58" s="81" t="e">
        <f t="shared" si="11"/>
        <v>#REF!</v>
      </c>
      <c r="K58" s="37" t="e">
        <f t="shared" si="12"/>
        <v>#REF!</v>
      </c>
      <c r="L58" s="94"/>
    </row>
    <row r="59" spans="1:12" s="70" customFormat="1" ht="15.75" hidden="1" outlineLevel="1">
      <c r="A59" s="67"/>
      <c r="B59" s="113"/>
      <c r="C59" s="68" t="s">
        <v>41</v>
      </c>
      <c r="D59" s="73">
        <v>52139.6</v>
      </c>
      <c r="E59" s="73"/>
      <c r="F59" s="71"/>
      <c r="G59" s="71" t="e">
        <f>#REF!+#REF!+#REF!+#REF!+#REF!</f>
        <v>#REF!</v>
      </c>
      <c r="H59" s="80" t="e">
        <f t="shared" si="9"/>
        <v>#REF!</v>
      </c>
      <c r="I59" s="35" t="e">
        <f t="shared" si="10"/>
        <v>#REF!</v>
      </c>
      <c r="J59" s="81" t="e">
        <f t="shared" si="11"/>
        <v>#REF!</v>
      </c>
      <c r="K59" s="37" t="e">
        <f t="shared" si="12"/>
        <v>#REF!</v>
      </c>
      <c r="L59" s="94"/>
    </row>
    <row r="60" spans="1:12" s="60" customFormat="1" ht="53.25" customHeight="1" collapsed="1">
      <c r="A60" s="57">
        <v>9</v>
      </c>
      <c r="B60" s="62" t="s">
        <v>121</v>
      </c>
      <c r="C60" s="59" t="s">
        <v>41</v>
      </c>
      <c r="D60" s="55">
        <v>23494</v>
      </c>
      <c r="E60" s="55">
        <v>-3355</v>
      </c>
      <c r="F60" s="55">
        <v>20139</v>
      </c>
      <c r="G60" s="55">
        <v>19417.46054</v>
      </c>
      <c r="H60" s="80">
        <f t="shared" si="9"/>
        <v>-4076.53946</v>
      </c>
      <c r="I60" s="35">
        <f t="shared" si="10"/>
        <v>82.648593428109308</v>
      </c>
      <c r="J60" s="80">
        <f t="shared" si="11"/>
        <v>-721.53945999999996</v>
      </c>
      <c r="K60" s="35">
        <f t="shared" si="12"/>
        <v>-3.5827968618104178</v>
      </c>
      <c r="L60" s="92" t="s">
        <v>147</v>
      </c>
    </row>
    <row r="61" spans="1:12" s="60" customFormat="1" ht="15.75">
      <c r="A61" s="57" t="s">
        <v>45</v>
      </c>
      <c r="B61" s="62" t="s">
        <v>46</v>
      </c>
      <c r="C61" s="59" t="s">
        <v>11</v>
      </c>
      <c r="D61" s="55">
        <f t="shared" ref="D61" si="13">D63+D83</f>
        <v>741575</v>
      </c>
      <c r="E61" s="55">
        <v>-30364</v>
      </c>
      <c r="F61" s="55">
        <f>F63+F83</f>
        <v>711211</v>
      </c>
      <c r="G61" s="55">
        <f>G63+G83</f>
        <v>707887.09806000011</v>
      </c>
      <c r="H61" s="80">
        <f t="shared" si="9"/>
        <v>-33687.901939999894</v>
      </c>
      <c r="I61" s="35">
        <f t="shared" si="10"/>
        <v>95.457249510838437</v>
      </c>
      <c r="J61" s="80">
        <f t="shared" si="11"/>
        <v>-3323.9019399998942</v>
      </c>
      <c r="K61" s="35">
        <f t="shared" si="12"/>
        <v>-0.46735806110983863</v>
      </c>
      <c r="L61" s="92"/>
    </row>
    <row r="62" spans="1:12" s="54" customFormat="1" ht="15.75">
      <c r="A62" s="57"/>
      <c r="B62" s="65" t="s">
        <v>47</v>
      </c>
      <c r="C62" s="59"/>
      <c r="D62" s="55"/>
      <c r="E62" s="55"/>
      <c r="F62" s="55"/>
      <c r="G62" s="55"/>
      <c r="H62" s="80"/>
      <c r="I62" s="35"/>
      <c r="J62" s="81"/>
      <c r="K62" s="37"/>
      <c r="L62" s="92"/>
    </row>
    <row r="63" spans="1:12" s="54" customFormat="1" ht="15.75">
      <c r="A63" s="61">
        <v>10</v>
      </c>
      <c r="B63" s="56" t="s">
        <v>48</v>
      </c>
      <c r="C63" s="52"/>
      <c r="D63" s="53">
        <f t="shared" ref="D63:F63" si="14">SUM(D65:D78)</f>
        <v>636065</v>
      </c>
      <c r="E63" s="53">
        <v>-44364</v>
      </c>
      <c r="F63" s="53">
        <f t="shared" si="14"/>
        <v>591701</v>
      </c>
      <c r="G63" s="53">
        <f>SUM(G65:G78)</f>
        <v>590977.01007000008</v>
      </c>
      <c r="H63" s="80">
        <f>G63-D63</f>
        <v>-45087.989929999923</v>
      </c>
      <c r="I63" s="35">
        <f>G63/D63%</f>
        <v>92.911417869242939</v>
      </c>
      <c r="J63" s="81">
        <f>G63-F63</f>
        <v>-723.98992999992333</v>
      </c>
      <c r="K63" s="37">
        <f>J63/F63%</f>
        <v>-0.12235739503565539</v>
      </c>
      <c r="L63" s="92"/>
    </row>
    <row r="64" spans="1:12" s="54" customFormat="1" ht="15.75">
      <c r="A64" s="61"/>
      <c r="B64" s="65" t="s">
        <v>47</v>
      </c>
      <c r="C64" s="52"/>
      <c r="D64" s="53"/>
      <c r="E64" s="53"/>
      <c r="F64" s="53"/>
      <c r="G64" s="53"/>
      <c r="H64" s="80"/>
      <c r="I64" s="35"/>
      <c r="J64" s="81"/>
      <c r="K64" s="37"/>
      <c r="L64" s="92"/>
    </row>
    <row r="65" spans="1:17" s="54" customFormat="1" ht="15.75">
      <c r="A65" s="52" t="s">
        <v>96</v>
      </c>
      <c r="B65" s="56" t="s">
        <v>49</v>
      </c>
      <c r="C65" s="52" t="s">
        <v>11</v>
      </c>
      <c r="D65" s="53">
        <v>149982</v>
      </c>
      <c r="E65" s="53">
        <v>0</v>
      </c>
      <c r="F65" s="53">
        <v>149982</v>
      </c>
      <c r="G65" s="53">
        <v>142708.46</v>
      </c>
      <c r="H65" s="80">
        <f t="shared" ref="H65:H78" si="15">G65-D65</f>
        <v>-7273.5400000000081</v>
      </c>
      <c r="I65" s="35">
        <f t="shared" ref="I65:I78" si="16">G65/D65%</f>
        <v>95.15039138029897</v>
      </c>
      <c r="J65" s="81">
        <f t="shared" ref="J65:J78" si="17">G65-F65</f>
        <v>-7273.5400000000081</v>
      </c>
      <c r="K65" s="37">
        <f t="shared" ref="K65:K78" si="18">J65/F65%</f>
        <v>-4.8496086197010362</v>
      </c>
      <c r="L65" s="92" t="s">
        <v>134</v>
      </c>
    </row>
    <row r="66" spans="1:17" s="54" customFormat="1" ht="15.75">
      <c r="A66" s="52" t="s">
        <v>97</v>
      </c>
      <c r="B66" s="56" t="s">
        <v>24</v>
      </c>
      <c r="C66" s="52" t="s">
        <v>11</v>
      </c>
      <c r="D66" s="53">
        <v>12538</v>
      </c>
      <c r="E66" s="53">
        <v>0</v>
      </c>
      <c r="F66" s="53">
        <v>12538</v>
      </c>
      <c r="G66" s="53">
        <v>12634.538069999999</v>
      </c>
      <c r="H66" s="80">
        <f t="shared" si="15"/>
        <v>96.538069999998697</v>
      </c>
      <c r="I66" s="35">
        <f t="shared" si="16"/>
        <v>100.76996386983569</v>
      </c>
      <c r="J66" s="81">
        <f t="shared" si="17"/>
        <v>96.538069999998697</v>
      </c>
      <c r="K66" s="37">
        <f t="shared" si="18"/>
        <v>0.7699638698356891</v>
      </c>
      <c r="L66" s="92"/>
    </row>
    <row r="67" spans="1:17" s="54" customFormat="1" ht="15.75">
      <c r="A67" s="52" t="s">
        <v>98</v>
      </c>
      <c r="B67" s="56" t="s">
        <v>25</v>
      </c>
      <c r="C67" s="52" t="s">
        <v>11</v>
      </c>
      <c r="D67" s="53">
        <v>3000</v>
      </c>
      <c r="E67" s="53">
        <v>-160</v>
      </c>
      <c r="F67" s="53">
        <v>2840</v>
      </c>
      <c r="G67" s="53">
        <v>2845.0833499999999</v>
      </c>
      <c r="H67" s="80">
        <f t="shared" si="15"/>
        <v>-154.91665000000012</v>
      </c>
      <c r="I67" s="35">
        <f t="shared" si="16"/>
        <v>94.836111666666667</v>
      </c>
      <c r="J67" s="81">
        <f t="shared" si="17"/>
        <v>5.0833499999998821</v>
      </c>
      <c r="K67" s="37">
        <f t="shared" si="18"/>
        <v>0.17899119718309445</v>
      </c>
      <c r="L67" s="92"/>
    </row>
    <row r="68" spans="1:17" s="54" customFormat="1" ht="15.75">
      <c r="A68" s="52" t="s">
        <v>99</v>
      </c>
      <c r="B68" s="56" t="s">
        <v>79</v>
      </c>
      <c r="C68" s="52"/>
      <c r="D68" s="53"/>
      <c r="E68" s="53">
        <v>0</v>
      </c>
      <c r="F68" s="53">
        <v>0</v>
      </c>
      <c r="G68" s="53">
        <f>'[1]2021 год'!$EF$164-74</f>
        <v>0.11077000000000226</v>
      </c>
      <c r="H68" s="80">
        <f t="shared" si="15"/>
        <v>0.11077000000000226</v>
      </c>
      <c r="I68" s="35"/>
      <c r="J68" s="81">
        <f t="shared" si="17"/>
        <v>0.11077000000000226</v>
      </c>
      <c r="K68" s="37">
        <v>0</v>
      </c>
      <c r="L68" s="92"/>
      <c r="Q68" s="54">
        <v>1</v>
      </c>
    </row>
    <row r="69" spans="1:17" s="54" customFormat="1" ht="30">
      <c r="A69" s="52" t="s">
        <v>100</v>
      </c>
      <c r="B69" s="56" t="s">
        <v>50</v>
      </c>
      <c r="C69" s="52" t="s">
        <v>11</v>
      </c>
      <c r="D69" s="53">
        <v>10402</v>
      </c>
      <c r="E69" s="53">
        <v>0</v>
      </c>
      <c r="F69" s="53">
        <v>10402</v>
      </c>
      <c r="G69" s="53">
        <v>14240.02965</v>
      </c>
      <c r="H69" s="80">
        <f t="shared" si="15"/>
        <v>3838.0296500000004</v>
      </c>
      <c r="I69" s="35">
        <f t="shared" si="16"/>
        <v>136.89703566621804</v>
      </c>
      <c r="J69" s="81">
        <f t="shared" si="17"/>
        <v>3838.0296500000004</v>
      </c>
      <c r="K69" s="37">
        <f t="shared" si="18"/>
        <v>36.897035666218038</v>
      </c>
      <c r="L69" s="97" t="s">
        <v>153</v>
      </c>
    </row>
    <row r="70" spans="1:17" s="101" customFormat="1" ht="18" customHeight="1">
      <c r="A70" s="17" t="s">
        <v>101</v>
      </c>
      <c r="B70" s="18" t="s">
        <v>51</v>
      </c>
      <c r="C70" s="17" t="s">
        <v>11</v>
      </c>
      <c r="D70" s="15">
        <v>288382</v>
      </c>
      <c r="E70" s="15">
        <v>-12826</v>
      </c>
      <c r="F70" s="15">
        <v>275556</v>
      </c>
      <c r="G70" s="53">
        <v>266305.07446999999</v>
      </c>
      <c r="H70" s="80">
        <f t="shared" si="15"/>
        <v>-22076.925530000008</v>
      </c>
      <c r="I70" s="35">
        <f t="shared" si="16"/>
        <v>92.34455495488622</v>
      </c>
      <c r="J70" s="81">
        <f t="shared" si="17"/>
        <v>-9250.9255300000077</v>
      </c>
      <c r="K70" s="37">
        <f t="shared" si="18"/>
        <v>-3.3571853017172582</v>
      </c>
      <c r="L70" s="100" t="s">
        <v>152</v>
      </c>
    </row>
    <row r="71" spans="1:17" s="54" customFormat="1" ht="15.75">
      <c r="A71" s="52" t="s">
        <v>102</v>
      </c>
      <c r="B71" s="56" t="s">
        <v>52</v>
      </c>
      <c r="C71" s="52" t="s">
        <v>11</v>
      </c>
      <c r="D71" s="53">
        <v>1731</v>
      </c>
      <c r="E71" s="53">
        <v>-1300</v>
      </c>
      <c r="F71" s="53">
        <v>431</v>
      </c>
      <c r="G71" s="53">
        <v>959.06521999999995</v>
      </c>
      <c r="H71" s="80">
        <f t="shared" si="15"/>
        <v>-771.93478000000005</v>
      </c>
      <c r="I71" s="35">
        <f t="shared" si="16"/>
        <v>55.40526978625072</v>
      </c>
      <c r="J71" s="81">
        <f t="shared" si="17"/>
        <v>528.06521999999995</v>
      </c>
      <c r="K71" s="37">
        <f t="shared" si="18"/>
        <v>122.52093271461717</v>
      </c>
      <c r="L71" s="92" t="s">
        <v>157</v>
      </c>
    </row>
    <row r="72" spans="1:17" s="54" customFormat="1" ht="15.75">
      <c r="A72" s="52" t="s">
        <v>103</v>
      </c>
      <c r="B72" s="56" t="s">
        <v>53</v>
      </c>
      <c r="C72" s="52" t="s">
        <v>11</v>
      </c>
      <c r="D72" s="53">
        <v>12627</v>
      </c>
      <c r="E72" s="53">
        <v>-12627</v>
      </c>
      <c r="F72" s="53">
        <v>0</v>
      </c>
      <c r="G72" s="53">
        <f>'[1]2021 год'!$EF$190</f>
        <v>0</v>
      </c>
      <c r="H72" s="80">
        <f t="shared" si="15"/>
        <v>-12627</v>
      </c>
      <c r="I72" s="35">
        <f t="shared" si="16"/>
        <v>0</v>
      </c>
      <c r="J72" s="81">
        <f t="shared" si="17"/>
        <v>0</v>
      </c>
      <c r="K72" s="37">
        <v>0</v>
      </c>
      <c r="L72" s="92"/>
    </row>
    <row r="73" spans="1:17" s="54" customFormat="1" ht="15.75">
      <c r="A73" s="52" t="s">
        <v>104</v>
      </c>
      <c r="B73" s="56" t="s">
        <v>54</v>
      </c>
      <c r="C73" s="52" t="s">
        <v>11</v>
      </c>
      <c r="D73" s="53">
        <v>1209</v>
      </c>
      <c r="E73" s="53">
        <v>0</v>
      </c>
      <c r="F73" s="53">
        <v>1209</v>
      </c>
      <c r="G73" s="53">
        <v>1201.21633</v>
      </c>
      <c r="H73" s="80">
        <f t="shared" si="15"/>
        <v>-7.7836700000000292</v>
      </c>
      <c r="I73" s="35">
        <f t="shared" si="16"/>
        <v>99.356189412737805</v>
      </c>
      <c r="J73" s="81">
        <f t="shared" si="17"/>
        <v>-7.7836700000000292</v>
      </c>
      <c r="K73" s="37">
        <f t="shared" si="18"/>
        <v>-0.64381058726220264</v>
      </c>
      <c r="L73" s="92" t="s">
        <v>142</v>
      </c>
    </row>
    <row r="74" spans="1:17" s="54" customFormat="1" ht="31.5">
      <c r="A74" s="52" t="s">
        <v>105</v>
      </c>
      <c r="B74" s="56" t="s">
        <v>55</v>
      </c>
      <c r="C74" s="52" t="s">
        <v>11</v>
      </c>
      <c r="D74" s="53">
        <v>21571</v>
      </c>
      <c r="E74" s="53">
        <v>0</v>
      </c>
      <c r="F74" s="53">
        <v>21571</v>
      </c>
      <c r="G74" s="53">
        <v>23450.516999999996</v>
      </c>
      <c r="H74" s="80">
        <f t="shared" si="15"/>
        <v>1879.5169999999962</v>
      </c>
      <c r="I74" s="35">
        <f t="shared" si="16"/>
        <v>108.71316582448655</v>
      </c>
      <c r="J74" s="81">
        <f t="shared" si="17"/>
        <v>1879.5169999999962</v>
      </c>
      <c r="K74" s="37">
        <f t="shared" si="18"/>
        <v>8.7131658244865609</v>
      </c>
      <c r="L74" s="92" t="s">
        <v>138</v>
      </c>
    </row>
    <row r="75" spans="1:17" s="54" customFormat="1" ht="15.75">
      <c r="A75" s="52" t="s">
        <v>106</v>
      </c>
      <c r="B75" s="56" t="s">
        <v>56</v>
      </c>
      <c r="C75" s="52" t="s">
        <v>11</v>
      </c>
      <c r="D75" s="53">
        <v>10844</v>
      </c>
      <c r="E75" s="53">
        <v>5655</v>
      </c>
      <c r="F75" s="53">
        <v>16499</v>
      </c>
      <c r="G75" s="53">
        <v>16535.497380000001</v>
      </c>
      <c r="H75" s="80">
        <f t="shared" si="15"/>
        <v>5691.4973800000007</v>
      </c>
      <c r="I75" s="35">
        <f t="shared" si="16"/>
        <v>152.48522113611216</v>
      </c>
      <c r="J75" s="81">
        <f t="shared" si="17"/>
        <v>36.497380000000703</v>
      </c>
      <c r="K75" s="37">
        <f t="shared" si="18"/>
        <v>0.22120964906964483</v>
      </c>
      <c r="L75" s="92"/>
    </row>
    <row r="76" spans="1:17" s="54" customFormat="1" ht="15.75">
      <c r="A76" s="52" t="s">
        <v>107</v>
      </c>
      <c r="B76" s="56" t="s">
        <v>57</v>
      </c>
      <c r="C76" s="52" t="s">
        <v>11</v>
      </c>
      <c r="D76" s="53">
        <v>31802</v>
      </c>
      <c r="E76" s="53">
        <v>4598</v>
      </c>
      <c r="F76" s="53">
        <v>36400</v>
      </c>
      <c r="G76" s="53">
        <v>34883.713860000003</v>
      </c>
      <c r="H76" s="80">
        <f t="shared" si="15"/>
        <v>3081.7138600000035</v>
      </c>
      <c r="I76" s="35">
        <f t="shared" si="16"/>
        <v>109.69031463429975</v>
      </c>
      <c r="J76" s="81">
        <f t="shared" si="17"/>
        <v>-1516.2861399999965</v>
      </c>
      <c r="K76" s="37">
        <f t="shared" si="18"/>
        <v>-4.165621263736254</v>
      </c>
      <c r="L76" s="92" t="s">
        <v>139</v>
      </c>
    </row>
    <row r="77" spans="1:17" s="54" customFormat="1" ht="15.75">
      <c r="A77" s="52" t="s">
        <v>109</v>
      </c>
      <c r="B77" s="56" t="s">
        <v>110</v>
      </c>
      <c r="C77" s="52" t="s">
        <v>11</v>
      </c>
      <c r="D77" s="53">
        <v>61311</v>
      </c>
      <c r="E77" s="53">
        <v>-27704</v>
      </c>
      <c r="F77" s="53">
        <v>33607</v>
      </c>
      <c r="G77" s="53">
        <v>34003.262060000001</v>
      </c>
      <c r="H77" s="80">
        <f t="shared" si="15"/>
        <v>-27307.737939999999</v>
      </c>
      <c r="I77" s="35">
        <f t="shared" si="16"/>
        <v>55.460295966466049</v>
      </c>
      <c r="J77" s="81">
        <f t="shared" si="17"/>
        <v>396.26206000000093</v>
      </c>
      <c r="K77" s="37">
        <f t="shared" si="18"/>
        <v>1.1791057220222005</v>
      </c>
      <c r="L77" s="92"/>
    </row>
    <row r="78" spans="1:17" s="54" customFormat="1" ht="15.75">
      <c r="A78" s="52" t="s">
        <v>111</v>
      </c>
      <c r="B78" s="56" t="s">
        <v>58</v>
      </c>
      <c r="C78" s="52" t="s">
        <v>11</v>
      </c>
      <c r="D78" s="53">
        <f>SUM(D80:D82)</f>
        <v>30666</v>
      </c>
      <c r="E78" s="53">
        <v>0</v>
      </c>
      <c r="F78" s="53">
        <f>SUM(F80:F82)</f>
        <v>30666</v>
      </c>
      <c r="G78" s="53">
        <f>SUM(G80:G82)</f>
        <v>41210.441910000001</v>
      </c>
      <c r="H78" s="80">
        <f t="shared" si="15"/>
        <v>10544.441910000001</v>
      </c>
      <c r="I78" s="35">
        <f t="shared" si="16"/>
        <v>134.38479720211308</v>
      </c>
      <c r="J78" s="81">
        <f t="shared" si="17"/>
        <v>10544.441910000001</v>
      </c>
      <c r="K78" s="37">
        <f t="shared" si="18"/>
        <v>34.384797202113091</v>
      </c>
      <c r="L78" s="92"/>
    </row>
    <row r="79" spans="1:17" s="54" customFormat="1" ht="15.75">
      <c r="A79" s="52"/>
      <c r="B79" s="65" t="s">
        <v>12</v>
      </c>
      <c r="C79" s="52"/>
      <c r="D79" s="53"/>
      <c r="E79" s="53"/>
      <c r="F79" s="53"/>
      <c r="G79" s="53"/>
      <c r="H79" s="80"/>
      <c r="I79" s="35"/>
      <c r="J79" s="81"/>
      <c r="K79" s="37"/>
      <c r="L79" s="92"/>
    </row>
    <row r="80" spans="1:17" s="54" customFormat="1" ht="30">
      <c r="A80" s="52" t="s">
        <v>112</v>
      </c>
      <c r="B80" s="56" t="s">
        <v>59</v>
      </c>
      <c r="C80" s="52" t="s">
        <v>11</v>
      </c>
      <c r="D80" s="53">
        <v>17138</v>
      </c>
      <c r="E80" s="53">
        <v>0</v>
      </c>
      <c r="F80" s="53">
        <v>17138</v>
      </c>
      <c r="G80" s="53">
        <v>19638.368610000001</v>
      </c>
      <c r="H80" s="80">
        <f t="shared" ref="H80:H89" si="19">G80-D80</f>
        <v>2500.3686100000014</v>
      </c>
      <c r="I80" s="35">
        <f t="shared" ref="I80:I89" si="20">G80/D80%</f>
        <v>114.58961728323025</v>
      </c>
      <c r="J80" s="81">
        <f t="shared" ref="J80:J89" si="21">G80-F80</f>
        <v>2500.3686100000014</v>
      </c>
      <c r="K80" s="37">
        <f t="shared" ref="K80:K89" si="22">J80/F80%</f>
        <v>14.589617283230258</v>
      </c>
      <c r="L80" s="93" t="s">
        <v>137</v>
      </c>
    </row>
    <row r="81" spans="1:12" s="54" customFormat="1" ht="15.75">
      <c r="A81" s="52" t="s">
        <v>113</v>
      </c>
      <c r="B81" s="56" t="s">
        <v>60</v>
      </c>
      <c r="C81" s="52" t="s">
        <v>11</v>
      </c>
      <c r="D81" s="53">
        <v>2923</v>
      </c>
      <c r="E81" s="53">
        <v>0</v>
      </c>
      <c r="F81" s="53">
        <v>2923</v>
      </c>
      <c r="G81" s="53">
        <v>3643.5007500000002</v>
      </c>
      <c r="H81" s="80">
        <f t="shared" si="19"/>
        <v>720.50075000000015</v>
      </c>
      <c r="I81" s="35">
        <f t="shared" si="20"/>
        <v>124.64935853575095</v>
      </c>
      <c r="J81" s="81">
        <f t="shared" si="21"/>
        <v>720.50075000000015</v>
      </c>
      <c r="K81" s="37">
        <f t="shared" si="22"/>
        <v>24.649358535750945</v>
      </c>
      <c r="L81" s="92" t="s">
        <v>148</v>
      </c>
    </row>
    <row r="82" spans="1:12" s="54" customFormat="1" ht="30">
      <c r="A82" s="52" t="s">
        <v>114</v>
      </c>
      <c r="B82" s="56" t="s">
        <v>61</v>
      </c>
      <c r="C82" s="52" t="s">
        <v>11</v>
      </c>
      <c r="D82" s="53">
        <v>10605</v>
      </c>
      <c r="E82" s="53">
        <v>0</v>
      </c>
      <c r="F82" s="53">
        <v>10605</v>
      </c>
      <c r="G82" s="53">
        <v>17928.572550000001</v>
      </c>
      <c r="H82" s="80">
        <f t="shared" si="19"/>
        <v>7323.5725500000008</v>
      </c>
      <c r="I82" s="35">
        <f t="shared" si="20"/>
        <v>169.05773267326734</v>
      </c>
      <c r="J82" s="81">
        <f t="shared" si="21"/>
        <v>7323.5725500000008</v>
      </c>
      <c r="K82" s="37">
        <f t="shared" si="22"/>
        <v>69.057732673267338</v>
      </c>
      <c r="L82" s="93" t="s">
        <v>149</v>
      </c>
    </row>
    <row r="83" spans="1:12" s="60" customFormat="1" ht="15.75">
      <c r="A83" s="59" t="s">
        <v>108</v>
      </c>
      <c r="B83" s="62" t="s">
        <v>62</v>
      </c>
      <c r="C83" s="59" t="s">
        <v>11</v>
      </c>
      <c r="D83" s="55">
        <v>105510</v>
      </c>
      <c r="E83" s="55">
        <v>14000</v>
      </c>
      <c r="F83" s="55">
        <v>119510</v>
      </c>
      <c r="G83" s="55">
        <v>116910.08798999999</v>
      </c>
      <c r="H83" s="80">
        <f t="shared" si="19"/>
        <v>11400.087989999985</v>
      </c>
      <c r="I83" s="35">
        <f t="shared" si="20"/>
        <v>110.80474646005118</v>
      </c>
      <c r="J83" s="80">
        <f t="shared" si="21"/>
        <v>-2599.9120100000146</v>
      </c>
      <c r="K83" s="35">
        <f t="shared" si="22"/>
        <v>-2.1754765375282528</v>
      </c>
      <c r="L83" s="92"/>
    </row>
    <row r="84" spans="1:12" s="60" customFormat="1" ht="15.75">
      <c r="A84" s="57" t="s">
        <v>63</v>
      </c>
      <c r="B84" s="58" t="s">
        <v>64</v>
      </c>
      <c r="C84" s="59" t="s">
        <v>11</v>
      </c>
      <c r="D84" s="55">
        <f t="shared" ref="D84" si="23">D20+D61</f>
        <v>9406483</v>
      </c>
      <c r="E84" s="55">
        <v>0.18850000001839362</v>
      </c>
      <c r="F84" s="55">
        <f>F20+F61</f>
        <v>9406483.1885000002</v>
      </c>
      <c r="G84" s="103">
        <f>G20+G61</f>
        <v>9558501.4416244179</v>
      </c>
      <c r="H84" s="80">
        <f t="shared" si="19"/>
        <v>152018.4416244179</v>
      </c>
      <c r="I84" s="35">
        <f t="shared" si="20"/>
        <v>101.61610286888752</v>
      </c>
      <c r="J84" s="80">
        <f t="shared" si="21"/>
        <v>152018.25312441774</v>
      </c>
      <c r="K84" s="35">
        <f t="shared" si="22"/>
        <v>1.6161008325648136</v>
      </c>
      <c r="L84" s="92"/>
    </row>
    <row r="85" spans="1:12" s="60" customFormat="1" ht="15.75">
      <c r="A85" s="57" t="s">
        <v>65</v>
      </c>
      <c r="B85" s="58" t="s">
        <v>66</v>
      </c>
      <c r="C85" s="59" t="s">
        <v>11</v>
      </c>
      <c r="D85" s="55">
        <f>D86-D84</f>
        <v>1319856</v>
      </c>
      <c r="E85" s="55">
        <v>-0.18850000016391277</v>
      </c>
      <c r="F85" s="55">
        <f>F86-F84</f>
        <v>1319855.8114999998</v>
      </c>
      <c r="G85" s="103">
        <f>G86-G84</f>
        <v>1139521.8795055822</v>
      </c>
      <c r="H85" s="80">
        <f t="shared" si="19"/>
        <v>-180334.12049441785</v>
      </c>
      <c r="I85" s="35">
        <f t="shared" si="20"/>
        <v>86.336833677733196</v>
      </c>
      <c r="J85" s="80">
        <f t="shared" si="21"/>
        <v>-180333.93199441768</v>
      </c>
      <c r="K85" s="35">
        <f t="shared" si="22"/>
        <v>-13.663153991758417</v>
      </c>
      <c r="L85" s="92"/>
    </row>
    <row r="86" spans="1:12" s="60" customFormat="1" ht="15.75">
      <c r="A86" s="57" t="s">
        <v>67</v>
      </c>
      <c r="B86" s="58" t="s">
        <v>68</v>
      </c>
      <c r="C86" s="59" t="s">
        <v>11</v>
      </c>
      <c r="D86" s="55">
        <f t="shared" ref="D86" si="24">D88</f>
        <v>10726339</v>
      </c>
      <c r="E86" s="55">
        <v>0</v>
      </c>
      <c r="F86" s="55">
        <f>F88</f>
        <v>10726339</v>
      </c>
      <c r="G86" s="103">
        <f>G88</f>
        <v>10698023.32113</v>
      </c>
      <c r="H86" s="80">
        <f t="shared" si="19"/>
        <v>-28315.678869999945</v>
      </c>
      <c r="I86" s="35">
        <f t="shared" si="20"/>
        <v>99.736017304040089</v>
      </c>
      <c r="J86" s="80">
        <f t="shared" si="21"/>
        <v>-28315.678869999945</v>
      </c>
      <c r="K86" s="35">
        <f t="shared" si="22"/>
        <v>-0.26398269595991647</v>
      </c>
      <c r="L86" s="92"/>
    </row>
    <row r="87" spans="1:12" s="60" customFormat="1" ht="15.75">
      <c r="A87" s="115" t="s">
        <v>69</v>
      </c>
      <c r="B87" s="116" t="s">
        <v>70</v>
      </c>
      <c r="C87" s="59" t="s">
        <v>44</v>
      </c>
      <c r="D87" s="55">
        <v>2330429</v>
      </c>
      <c r="E87" s="55">
        <v>0</v>
      </c>
      <c r="F87" s="55">
        <v>2330429</v>
      </c>
      <c r="G87" s="55">
        <v>2345711.8411039999</v>
      </c>
      <c r="H87" s="80">
        <f t="shared" si="19"/>
        <v>15282.841103999875</v>
      </c>
      <c r="I87" s="35">
        <f t="shared" si="20"/>
        <v>100.65579518208878</v>
      </c>
      <c r="J87" s="80">
        <f t="shared" si="21"/>
        <v>15282.841103999875</v>
      </c>
      <c r="K87" s="35">
        <f t="shared" si="22"/>
        <v>0.65579518208878596</v>
      </c>
      <c r="L87" s="92"/>
    </row>
    <row r="88" spans="1:12" s="60" customFormat="1" ht="15.75">
      <c r="A88" s="115"/>
      <c r="B88" s="116"/>
      <c r="C88" s="59" t="s">
        <v>11</v>
      </c>
      <c r="D88" s="55">
        <v>10726339</v>
      </c>
      <c r="E88" s="55">
        <v>0</v>
      </c>
      <c r="F88" s="55">
        <v>10726339</v>
      </c>
      <c r="G88" s="55">
        <v>10698023.32113</v>
      </c>
      <c r="H88" s="80">
        <f t="shared" si="19"/>
        <v>-28315.678869999945</v>
      </c>
      <c r="I88" s="35">
        <f t="shared" si="20"/>
        <v>99.736017304040089</v>
      </c>
      <c r="J88" s="80">
        <f t="shared" si="21"/>
        <v>-28315.678869999945</v>
      </c>
      <c r="K88" s="35">
        <f t="shared" si="22"/>
        <v>-0.26398269595991647</v>
      </c>
      <c r="L88" s="92"/>
    </row>
    <row r="89" spans="1:12" s="60" customFormat="1" ht="15.75">
      <c r="A89" s="57" t="s">
        <v>71</v>
      </c>
      <c r="B89" s="82" t="s">
        <v>72</v>
      </c>
      <c r="C89" s="59" t="s">
        <v>73</v>
      </c>
      <c r="D89" s="74">
        <f>D88/D87</f>
        <v>4.602731514240511</v>
      </c>
      <c r="E89" s="74">
        <v>0</v>
      </c>
      <c r="F89" s="74">
        <f>F88/F87</f>
        <v>4.602731514240511</v>
      </c>
      <c r="G89" s="99">
        <f>G88/G87</f>
        <v>4.5606724294383145</v>
      </c>
      <c r="H89" s="80">
        <f t="shared" si="19"/>
        <v>-4.2059084802196445E-2</v>
      </c>
      <c r="I89" s="35">
        <f t="shared" si="20"/>
        <v>99.086214682041117</v>
      </c>
      <c r="J89" s="80">
        <f t="shared" si="21"/>
        <v>-4.2059084802196445E-2</v>
      </c>
      <c r="K89" s="35">
        <f t="shared" si="22"/>
        <v>-0.91378531795888485</v>
      </c>
      <c r="L89" s="92"/>
    </row>
    <row r="90" spans="1:12" s="32" customFormat="1" ht="15.75">
      <c r="A90" s="20"/>
      <c r="B90" s="49"/>
      <c r="C90" s="21"/>
      <c r="D90" s="22"/>
      <c r="E90" s="22"/>
      <c r="F90" s="22"/>
      <c r="G90" s="60"/>
    </row>
    <row r="91" spans="1:12" ht="15.75">
      <c r="A91" s="23"/>
      <c r="B91" s="29"/>
      <c r="C91" s="24"/>
      <c r="D91" s="25"/>
      <c r="E91" s="25"/>
      <c r="F91" s="25"/>
    </row>
    <row r="92" spans="1:12" s="32" customFormat="1" ht="15.75" hidden="1" outlineLevel="1">
      <c r="A92" s="44"/>
      <c r="B92" s="84" t="s">
        <v>122</v>
      </c>
      <c r="C92" s="79"/>
      <c r="D92" s="45"/>
      <c r="E92" s="45"/>
      <c r="F92" s="45"/>
      <c r="G92" s="60"/>
    </row>
    <row r="93" spans="1:12" ht="20.25" hidden="1" customHeight="1" outlineLevel="1">
      <c r="A93" s="23"/>
      <c r="B93" s="114" t="s">
        <v>123</v>
      </c>
      <c r="C93" s="114"/>
      <c r="D93" s="26"/>
      <c r="E93" s="26"/>
      <c r="F93" s="26"/>
    </row>
    <row r="94" spans="1:12" ht="16.5" hidden="1" customHeight="1" outlineLevel="1">
      <c r="A94" s="23"/>
      <c r="B94" s="114" t="s">
        <v>124</v>
      </c>
      <c r="C94" s="114"/>
      <c r="D94" s="30"/>
      <c r="E94" s="30"/>
      <c r="F94" s="30"/>
    </row>
    <row r="95" spans="1:12" ht="18.75" hidden="1" customHeight="1" outlineLevel="1">
      <c r="A95" s="7"/>
      <c r="B95" s="106" t="s">
        <v>125</v>
      </c>
      <c r="C95" s="106"/>
      <c r="D95" s="27"/>
      <c r="E95" s="27"/>
      <c r="F95" s="27"/>
    </row>
    <row r="96" spans="1:12" ht="15.75" hidden="1" outlineLevel="1">
      <c r="A96" s="7"/>
      <c r="B96" s="106" t="s">
        <v>126</v>
      </c>
      <c r="C96" s="106"/>
      <c r="D96" s="28"/>
      <c r="E96" s="28"/>
      <c r="F96" s="28"/>
    </row>
    <row r="97" spans="1:7" ht="15.75" hidden="1" outlineLevel="1">
      <c r="A97" s="4"/>
      <c r="B97" s="114" t="s">
        <v>127</v>
      </c>
      <c r="C97" s="114"/>
      <c r="D97" s="6"/>
      <c r="E97" s="6"/>
      <c r="F97" s="6"/>
    </row>
    <row r="98" spans="1:7" ht="15.75" hidden="1" outlineLevel="1">
      <c r="A98" s="7"/>
      <c r="B98" s="106"/>
      <c r="C98" s="106"/>
      <c r="D98" s="6"/>
      <c r="E98" s="6"/>
      <c r="F98" s="6"/>
    </row>
    <row r="99" spans="1:7" ht="15.75" hidden="1" outlineLevel="1">
      <c r="A99" s="4"/>
      <c r="B99" s="48" t="s">
        <v>128</v>
      </c>
      <c r="C99" s="5"/>
      <c r="D99" s="6"/>
      <c r="E99" s="6"/>
      <c r="F99" s="6"/>
    </row>
    <row r="100" spans="1:7" ht="15.75" hidden="1" outlineLevel="1">
      <c r="A100" s="7"/>
      <c r="B100" s="48"/>
      <c r="C100" s="5"/>
      <c r="D100" s="6"/>
      <c r="E100" s="6"/>
      <c r="F100" s="6"/>
    </row>
    <row r="101" spans="1:7" ht="15.75" hidden="1" outlineLevel="1">
      <c r="A101" s="7"/>
      <c r="B101" s="48" t="s">
        <v>129</v>
      </c>
      <c r="C101" s="5"/>
      <c r="D101" s="6"/>
      <c r="E101" s="6"/>
      <c r="F101" s="6"/>
    </row>
    <row r="102" spans="1:7" s="33" customFormat="1" ht="15.75" hidden="1" outlineLevel="1">
      <c r="A102" s="4"/>
      <c r="B102" s="48"/>
      <c r="C102" s="5"/>
      <c r="D102" s="6"/>
      <c r="E102" s="6"/>
      <c r="F102" s="6"/>
      <c r="G102" s="89"/>
    </row>
    <row r="103" spans="1:7" collapsed="1"/>
    <row r="106" spans="1:7">
      <c r="B106" s="50"/>
    </row>
    <row r="107" spans="1:7">
      <c r="B107" s="50"/>
    </row>
  </sheetData>
  <mergeCells count="23">
    <mergeCell ref="A87:A88"/>
    <mergeCell ref="B87:B88"/>
    <mergeCell ref="B12:K12"/>
    <mergeCell ref="B13:K13"/>
    <mergeCell ref="B14:K14"/>
    <mergeCell ref="A17:A18"/>
    <mergeCell ref="B17:B18"/>
    <mergeCell ref="C17:C18"/>
    <mergeCell ref="D17:D18"/>
    <mergeCell ref="E17:E18"/>
    <mergeCell ref="F17:F18"/>
    <mergeCell ref="G17:G18"/>
    <mergeCell ref="L17:L18"/>
    <mergeCell ref="B98:C98"/>
    <mergeCell ref="H17:I17"/>
    <mergeCell ref="J17:K17"/>
    <mergeCell ref="B55:B57"/>
    <mergeCell ref="B58:B59"/>
    <mergeCell ref="B93:C93"/>
    <mergeCell ref="B94:C94"/>
    <mergeCell ref="B95:C95"/>
    <mergeCell ref="B96:C96"/>
    <mergeCell ref="B97:C97"/>
  </mergeCells>
  <pageMargins left="0" right="0" top="0" bottom="0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А</dc:creator>
  <cp:lastModifiedBy>Наталья Викторовна Семёшкина</cp:lastModifiedBy>
  <cp:lastPrinted>2022-04-13T05:10:06Z</cp:lastPrinted>
  <dcterms:created xsi:type="dcterms:W3CDTF">2019-07-11T08:34:11Z</dcterms:created>
  <dcterms:modified xsi:type="dcterms:W3CDTF">2022-05-03T05:03:22Z</dcterms:modified>
</cp:coreProperties>
</file>