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85" yWindow="-15" windowWidth="18540" windowHeight="10560"/>
  </bookViews>
  <sheets>
    <sheet name="ТОО ПЭС ИП за 2016 год 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M27" i="1" l="1"/>
  <c r="N29" i="1" l="1"/>
  <c r="F25" i="1" l="1"/>
  <c r="E25" i="1"/>
  <c r="E23" i="1" l="1"/>
  <c r="J28" i="1" l="1"/>
  <c r="I28" i="1"/>
  <c r="J27" i="1"/>
  <c r="I27" i="1"/>
  <c r="J26" i="1"/>
  <c r="I26" i="1"/>
  <c r="J25" i="1"/>
  <c r="I25" i="1"/>
  <c r="I29" i="1" s="1"/>
  <c r="J23" i="1"/>
  <c r="I23" i="1"/>
  <c r="K26" i="1" l="1"/>
  <c r="M28" i="1"/>
  <c r="K28" i="1"/>
  <c r="J29" i="1"/>
  <c r="K27" i="1"/>
  <c r="I24" i="1"/>
  <c r="I30" i="1" s="1"/>
  <c r="F29" i="1" l="1"/>
  <c r="E29" i="1"/>
  <c r="K25" i="1"/>
  <c r="M29" i="1" l="1"/>
  <c r="K29" i="1"/>
  <c r="N24" i="1" l="1"/>
  <c r="N30" i="1" s="1"/>
  <c r="M24" i="1" l="1"/>
  <c r="M30" i="1" s="1"/>
  <c r="K23" i="1"/>
  <c r="J24" i="1"/>
  <c r="J30" i="1" s="1"/>
  <c r="E24" i="1"/>
  <c r="E30" i="1" s="1"/>
  <c r="K30" i="1" l="1"/>
  <c r="K24" i="1"/>
  <c r="F23" i="1" l="1"/>
  <c r="F24" i="1" s="1"/>
  <c r="F30" i="1" s="1"/>
</calcChain>
</file>

<file path=xl/sharedStrings.xml><?xml version="1.0" encoding="utf-8"?>
<sst xmlns="http://schemas.openxmlformats.org/spreadsheetml/2006/main" count="65" uniqueCount="59">
  <si>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</si>
  <si>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</si>
  <si>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</si>
  <si>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</si>
  <si>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</si>
  <si>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</si>
  <si>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</si>
  <si>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</si>
  <si>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</si>
  <si>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</si>
  <si>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</si>
  <si>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</si>
  <si>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</si>
  <si>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</si>
  <si>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собственные средства</t>
  </si>
  <si>
    <t>амортизация</t>
  </si>
  <si>
    <t xml:space="preserve"> прибыль</t>
  </si>
  <si>
    <t>Заемные средства</t>
  </si>
  <si>
    <t>Бюджетные средства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</si>
  <si>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</si>
  <si>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</si>
  <si>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</si>
  <si>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</si>
  <si>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</si>
  <si>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</si>
  <si>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</si>
  <si>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</si>
  <si>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</si>
  <si>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</si>
  <si>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</si>
  <si>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Услуги по снабжению тепловой энергией г.Павлодар</t>
  </si>
  <si>
    <t>Итого:</t>
  </si>
  <si>
    <t>Услуги по снабжению тепловой энергией г.Экибастуз</t>
  </si>
  <si>
    <t>№ п/п</t>
  </si>
  <si>
    <t>тыс.Гкал</t>
  </si>
  <si>
    <t>Всего:</t>
  </si>
  <si>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</si>
  <si>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</si>
  <si>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</si>
  <si>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</si>
  <si>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</si>
  <si>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</si>
  <si>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Отчет о прибылях и убытках*</t>
  </si>
  <si>
    <t>Отчет о прибылях и убытках прилагается</t>
  </si>
  <si>
    <t>наименование субъекта, вид деятельности</t>
  </si>
  <si>
    <t>Информация субъекта естественной монополии об исполнении  инвестиционной программы (проекта) за 2016 год</t>
  </si>
  <si>
    <t>2016 год</t>
  </si>
  <si>
    <t>Работы по разработке и внедрению ПО «EnSoft-Энерго», модуль «Учет тепловой энергии»</t>
  </si>
  <si>
    <t>Компьютер HP ProDesk 400 i3-6100 500G  4,0G DVDRW  Win10 Pro/ Win7 Pro Core  i3-6100 3.7GH 4,0G 500GB DVD+/-RW программное обеспечение +мышь+клавиатура (Kaz/Rus/Eng) +монитор 21,5</t>
  </si>
  <si>
    <t>POS-терминал</t>
  </si>
  <si>
    <t>Купюро-счетная машина Magner 35 S</t>
  </si>
  <si>
    <t>Купюро-счетная машина DORS 600</t>
  </si>
  <si>
    <t xml:space="preserve"> в результате изменения рыночных цен</t>
  </si>
  <si>
    <t>сумма освоена в полном объеме</t>
  </si>
  <si>
    <t xml:space="preserve">Снижение объема оказываемых  услуг, произошло за счет реализации потребителями энергосберегающих мероприятий -установка приборов учета тепловой энергии; 
-выполнением перерасчета стоимости услуг по бытовым потребителям с учетом фактической температуры наружного воздуха;
- ранним окончанием отопительного сезона 2015-2016гг. </t>
  </si>
  <si>
    <t>В целях повышения  качества   предоставляемых услуг, проведены следующие работы: 1) Привлечение к сотрудничеству в рамках консолидированной системы платежей коммунальные предприятия в ЕРЦ (единный расчетный центр); 2)  Для удобства расчетов, предоствлены все возможные схемы оплаты - в кассах, сервисных центрах ТОО "ПЭС", банках 2-го уровня, интернет-банкинг, рассрочка и т.д.). 3) Для обеспечения информационной доступности открыт  Контакт-центр.</t>
  </si>
  <si>
    <t xml:space="preserve">ТОО "Павлодарэнергосбыт" снабжение тепловой энергией </t>
  </si>
  <si>
    <r>
      <t xml:space="preserve">Примечание: </t>
    </r>
    <r>
      <rPr>
        <sz val="11"/>
        <color theme="1"/>
        <rFont val="Times New Roman"/>
        <family val="1"/>
        <charset val="204"/>
      </rPr>
      <t xml:space="preserve">Фактические размеры финансирования Инвестиционной программы ТОО "Павлодарэнергосбыт"на услуги по снабжению тепловой энергии осуществлены за счет собственных средств:  г.Павлодар за счет амортизационных отчислений- 4 250 тыс.тенге;   г.Экибастуз  за счет амортизационных отчислений  на сумму  563 тыс. тенге, и за счет иной  (нерегулируемой деятельности) -247 тыс. тенге.  </t>
    </r>
  </si>
  <si>
    <t>Генеральный директор ТОО "Павлодарэнергосбыт" ______________________________________ Т.Г.Аргинов    (дата " ___"  _______2017г.)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</si>
</sst>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3" fontId="1" fillId="0" borderId="1" xfId="0" applyNumberFormat="1" applyFont="1" applyBorder="1"/>
    <xf numFmtId="0" fontId="1" fillId="0" borderId="0" xfId="0" applyFont="1" applyBorder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/>
    <xf numFmtId="0" fontId="8" fillId="0" borderId="0" xfId="1" applyFont="1" applyAlignment="1">
      <alignment horizontal="right" vertical="center"/>
    </xf>
    <xf numFmtId="0" fontId="5" fillId="0" borderId="0" xfId="0" applyFont="1" applyAlignment="1"/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textRotation="90" wrapText="1"/>
    </xf>
    <xf numFmtId="3" fontId="1" fillId="0" borderId="3" xfId="0" applyNumberFormat="1" applyFont="1" applyBorder="1" applyAlignment="1">
      <alignment horizontal="center" vertical="center" textRotation="90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right" vertical="center"/>
    </xf>
    <xf numFmtId="9" fontId="1" fillId="2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_КОП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hlova/&#1052;&#1086;&#1080;%20&#1076;&#1086;&#1082;&#1091;&#1084;&#1077;&#1085;&#1090;&#1099;/&#1056;&#1040;&#1041;&#1054;&#1058;&#1040;%20&#1089;%2001%20&#1089;&#1077;&#1085;&#1090;&#1103;&#1073;&#1088;&#1103;/&#1043;&#1054;&#1044;&#1054;&#1042;&#1054;&#1049;%20&#1054;&#1058;&#1063;&#1045;&#1058;%20&#1087;&#1086;%20&#1080;&#1089;&#1087;.&#1090;&#1072;&#1088;.&#1089;&#1084;&#1077;&#1090;/2016&#1075;/&#1048;&#1089;&#1087;.&#1090;&#1072;&#1088;.&#1089;&#1084;&#1077;&#1090;&#1099;%20&#1079;&#1072;%202016%20&#1075;&#1086;&#1076;%20&#1075;.&#1055;&#1072;&#1074;&#1083;&#1086;&#1076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usembaeva/Local%20Settings/Temporary%20Internet%20Files/Content.Outlook/FYYBZ3U4/&#1055;&#1088;&#1080;&#1083;&#1086;&#1078;&#1077;&#1085;&#1080;&#1077;%20&#8470;%204%20&#1087;&#1086;%20&#1048;&#1055;%20&#1079;&#1072;%202%20&#1087;&#1086;&#1083;&#1091;&#1075;&#1086;&#1076;&#1080;&#1077;%202016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43;&#1054;&#1044;&#1054;&#1042;&#1054;&#1049;%20&#1054;&#1058;&#1063;&#1045;&#1058;%20&#1087;&#1086;%20&#1080;&#1089;&#1087;.&#1090;&#1072;&#1088;.&#1089;&#1084;&#1077;&#1090;\2017&#1075;\&#1075;.&#1069;&#1082;&#1080;&#1073;&#1072;&#1089;&#1090;&#1091;&#1079;%20&#1075;&#1086;&#1076;&#1086;&#1074;&#1086;&#1081;%20&#1086;&#1090;&#1095;&#1077;&#1090;%20&#1079;&#1072;%202016%20&#1075;&#1086;&#1076;\&#1048;&#1089;&#1087;&#1086;&#1083;&#1085;&#1077;&#1085;&#1080;&#1077;%20&#1090;&#1072;&#1088;&#1080;&#1092;&#1085;&#1086;&#1081;%20&#1089;&#1084;&#1077;&#1090;&#1099;%20&#1079;&#1072;%202016%20&#1075;&#1086;&#1076;%201.04.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.см.АМК г.Павлодар факт"/>
      <sheetName val="Тар.см.АМК г.Павл факт свернут"/>
      <sheetName val="Тар.см.г.Павлодар (для размещ)"/>
    </sheetNames>
    <sheetDataSet>
      <sheetData sheetId="0">
        <row r="26">
          <cell r="D26">
            <v>2863292</v>
          </cell>
        </row>
        <row r="69">
          <cell r="D69">
            <v>2628.1079999999997</v>
          </cell>
          <cell r="J69">
            <v>2612.5416580394995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илож 4"/>
    </sheetNames>
    <sheetDataSet>
      <sheetData sheetId="0">
        <row r="20">
          <cell r="F20">
            <v>4250</v>
          </cell>
          <cell r="G20">
            <v>4250</v>
          </cell>
        </row>
        <row r="22">
          <cell r="F22">
            <v>283</v>
          </cell>
          <cell r="G22">
            <v>283.0205357142857</v>
          </cell>
        </row>
        <row r="23">
          <cell r="F23">
            <v>232</v>
          </cell>
          <cell r="G23">
            <v>232.14285714285711</v>
          </cell>
        </row>
        <row r="24">
          <cell r="F24">
            <v>134</v>
          </cell>
          <cell r="G24">
            <v>147.32142857142856</v>
          </cell>
        </row>
        <row r="25">
          <cell r="F25">
            <v>81</v>
          </cell>
          <cell r="G25">
            <v>147.32142857142856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 ТС  2016 г. "/>
      <sheetName val="Исп. ТС  2016 г.  (для размещ)"/>
    </sheetNames>
    <sheetDataSet>
      <sheetData sheetId="0">
        <row r="64">
          <cell r="D64">
            <v>925.03899999999999</v>
          </cell>
          <cell r="K64">
            <v>869.65407400000004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A37"/>
  <sheetViews>
    <sheetView tabSelected="1" zoomScale="86" zoomScaleNormal="86" workbookViewId="0">
      <selection activeCell="C39" sqref="C39"/>
    </sheetView>
  </sheetViews>
  <sheetFormatPr defaultRowHeight="15" x14ac:dyDescent="0.25"/>
  <cols>
    <col min="1" max="1" width="3.85546875" style="1" customWidth="1"/>
    <col min="2" max="2" width="13.7109375" style="1" customWidth="1"/>
    <col min="3" max="3" width="27.28515625" style="1" customWidth="1"/>
    <col min="4" max="4" width="5.7109375" style="1" customWidth="1"/>
    <col min="5" max="5" width="10.42578125" style="1" customWidth="1"/>
    <col min="6" max="6" width="11.42578125" style="1" customWidth="1"/>
    <col min="7" max="7" width="15.5703125" style="1" customWidth="1"/>
    <col min="8" max="8" width="14.140625" style="1" customWidth="1"/>
    <col min="9" max="9" width="8.28515625" style="1" customWidth="1"/>
    <col min="10" max="10" width="8.85546875" style="1" customWidth="1"/>
    <col min="11" max="11" width="7.85546875" style="1" customWidth="1"/>
    <col min="12" max="12" width="9.28515625" style="1" customWidth="1"/>
    <col min="13" max="13" width="12" style="1" customWidth="1"/>
    <col min="14" max="14" width="9.42578125" style="1" customWidth="1"/>
    <col min="15" max="15" width="9.7109375" style="1" customWidth="1"/>
    <col min="16" max="16" width="10" style="1" customWidth="1"/>
    <col min="17" max="18" width="14" style="1" customWidth="1"/>
    <col min="19" max="20" width="12.140625" style="1" customWidth="1"/>
    <col min="21" max="21" width="8.5703125" style="1" customWidth="1"/>
    <col min="22" max="22" width="9" style="1" customWidth="1"/>
    <col min="23" max="24" width="9.140625" style="1" customWidth="1"/>
    <col min="25" max="25" width="17.28515625" style="1" customWidth="1"/>
    <col min="26" max="26" width="19.5703125" style="1" customWidth="1"/>
    <col min="27" max="16384" width="9.140625" style="1"/>
  </cols>
  <sheetData>
    <row r="3" spans="2:26" ht="15.75" x14ac:dyDescent="0.25">
      <c r="V3" s="17"/>
      <c r="W3" s="17"/>
      <c r="X3" s="17"/>
      <c r="Y3" s="17"/>
      <c r="Z3" s="18" t="s">
        <v>36</v>
      </c>
    </row>
    <row r="4" spans="2:26" ht="15.75" x14ac:dyDescent="0.25">
      <c r="V4" s="19"/>
      <c r="W4" s="19"/>
      <c r="X4" s="19"/>
      <c r="Y4" s="19"/>
      <c r="Z4" s="20" t="s">
        <v>37</v>
      </c>
    </row>
    <row r="5" spans="2:26" ht="15.75" x14ac:dyDescent="0.25">
      <c r="V5" s="17"/>
      <c r="W5" s="17"/>
      <c r="X5" s="17"/>
      <c r="Y5" s="17"/>
      <c r="Z5" s="18" t="s">
        <v>38</v>
      </c>
    </row>
    <row r="6" spans="2:26" ht="15.75" x14ac:dyDescent="0.25">
      <c r="V6" s="21"/>
      <c r="W6" s="21"/>
      <c r="X6" s="21"/>
      <c r="Y6" s="21"/>
      <c r="Z6" s="18" t="s">
        <v>39</v>
      </c>
    </row>
    <row r="7" spans="2:26" ht="15.75" x14ac:dyDescent="0.25">
      <c r="V7" s="21"/>
      <c r="W7" s="21"/>
      <c r="X7" s="21"/>
      <c r="Y7" s="21"/>
      <c r="Z7" s="18" t="s">
        <v>40</v>
      </c>
    </row>
    <row r="8" spans="2:26" ht="15.75" x14ac:dyDescent="0.25">
      <c r="V8" s="21"/>
      <c r="W8" s="21"/>
      <c r="X8" s="21"/>
      <c r="Y8" s="21"/>
      <c r="Z8" s="18" t="s">
        <v>41</v>
      </c>
    </row>
    <row r="9" spans="2:26" ht="15.75" x14ac:dyDescent="0.25">
      <c r="V9" s="21"/>
      <c r="W9" s="21"/>
      <c r="X9" s="21"/>
      <c r="Y9" s="21"/>
      <c r="Z9" s="18"/>
    </row>
    <row r="13" spans="2:26" ht="9.75" customHeight="1" x14ac:dyDescent="0.25">
      <c r="B13" s="56" t="s">
        <v>45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2:26" ht="9.75" customHeight="1" x14ac:dyDescent="0.2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2:26" ht="15.75" customHeight="1" x14ac:dyDescent="0.25">
      <c r="B15" s="48" t="s">
        <v>56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2:26" ht="11.25" customHeight="1" x14ac:dyDescent="0.25">
      <c r="B16" s="49" t="s">
        <v>44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8" spans="1:27" ht="60.75" customHeight="1" x14ac:dyDescent="0.25">
      <c r="A18" s="43" t="s">
        <v>33</v>
      </c>
      <c r="B18" s="43" t="s">
        <v>0</v>
      </c>
      <c r="C18" s="43"/>
      <c r="D18" s="43"/>
      <c r="E18" s="43"/>
      <c r="F18" s="43"/>
      <c r="G18" s="43"/>
      <c r="H18" s="45" t="s">
        <v>42</v>
      </c>
      <c r="I18" s="43" t="s">
        <v>12</v>
      </c>
      <c r="J18" s="43"/>
      <c r="K18" s="43"/>
      <c r="L18" s="43"/>
      <c r="M18" s="43" t="s">
        <v>13</v>
      </c>
      <c r="N18" s="43"/>
      <c r="O18" s="43"/>
      <c r="P18" s="43"/>
      <c r="Q18" s="43" t="s">
        <v>19</v>
      </c>
      <c r="R18" s="43"/>
      <c r="S18" s="43"/>
      <c r="T18" s="43"/>
      <c r="U18" s="43"/>
      <c r="V18" s="43"/>
      <c r="W18" s="43"/>
      <c r="X18" s="43"/>
      <c r="Y18" s="43" t="s">
        <v>27</v>
      </c>
      <c r="Z18" s="43" t="s">
        <v>28</v>
      </c>
      <c r="AA18" s="2"/>
    </row>
    <row r="19" spans="1:27" ht="127.5" customHeight="1" x14ac:dyDescent="0.25">
      <c r="A19" s="43"/>
      <c r="B19" s="43" t="s">
        <v>1</v>
      </c>
      <c r="C19" s="43" t="s">
        <v>2</v>
      </c>
      <c r="D19" s="43" t="s">
        <v>3</v>
      </c>
      <c r="E19" s="43" t="s">
        <v>4</v>
      </c>
      <c r="F19" s="43"/>
      <c r="G19" s="43" t="s">
        <v>7</v>
      </c>
      <c r="H19" s="46"/>
      <c r="I19" s="43" t="s">
        <v>8</v>
      </c>
      <c r="J19" s="43" t="s">
        <v>9</v>
      </c>
      <c r="K19" s="43" t="s">
        <v>10</v>
      </c>
      <c r="L19" s="43" t="s">
        <v>11</v>
      </c>
      <c r="M19" s="43" t="s">
        <v>14</v>
      </c>
      <c r="N19" s="43"/>
      <c r="O19" s="43" t="s">
        <v>17</v>
      </c>
      <c r="P19" s="43" t="s">
        <v>18</v>
      </c>
      <c r="Q19" s="43" t="s">
        <v>29</v>
      </c>
      <c r="R19" s="43"/>
      <c r="S19" s="44" t="s">
        <v>20</v>
      </c>
      <c r="T19" s="44"/>
      <c r="U19" s="43" t="s">
        <v>21</v>
      </c>
      <c r="V19" s="43"/>
      <c r="W19" s="43" t="s">
        <v>22</v>
      </c>
      <c r="X19" s="43"/>
      <c r="Y19" s="43"/>
      <c r="Z19" s="43"/>
      <c r="AA19" s="2"/>
    </row>
    <row r="20" spans="1:27" ht="28.5" customHeight="1" x14ac:dyDescent="0.25">
      <c r="A20" s="43"/>
      <c r="B20" s="43"/>
      <c r="C20" s="43"/>
      <c r="D20" s="43"/>
      <c r="E20" s="43" t="s">
        <v>5</v>
      </c>
      <c r="F20" s="43" t="s">
        <v>6</v>
      </c>
      <c r="G20" s="43"/>
      <c r="H20" s="46"/>
      <c r="I20" s="43"/>
      <c r="J20" s="43"/>
      <c r="K20" s="43"/>
      <c r="L20" s="43"/>
      <c r="M20" s="43" t="s">
        <v>15</v>
      </c>
      <c r="N20" s="43" t="s">
        <v>16</v>
      </c>
      <c r="O20" s="43"/>
      <c r="P20" s="43"/>
      <c r="Q20" s="43" t="s">
        <v>23</v>
      </c>
      <c r="R20" s="43" t="s">
        <v>24</v>
      </c>
      <c r="S20" s="44" t="s">
        <v>23</v>
      </c>
      <c r="T20" s="44" t="s">
        <v>24</v>
      </c>
      <c r="U20" s="43" t="s">
        <v>25</v>
      </c>
      <c r="V20" s="57" t="s">
        <v>6</v>
      </c>
      <c r="W20" s="43" t="s">
        <v>23</v>
      </c>
      <c r="X20" s="43" t="s">
        <v>26</v>
      </c>
      <c r="Y20" s="43"/>
      <c r="Z20" s="43"/>
      <c r="AA20" s="2"/>
    </row>
    <row r="21" spans="1:27" x14ac:dyDescent="0.25">
      <c r="A21" s="43"/>
      <c r="B21" s="43"/>
      <c r="C21" s="43"/>
      <c r="D21" s="43"/>
      <c r="E21" s="43"/>
      <c r="F21" s="43"/>
      <c r="G21" s="43"/>
      <c r="H21" s="47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4"/>
      <c r="U21" s="43"/>
      <c r="V21" s="57"/>
      <c r="W21" s="43"/>
      <c r="X21" s="43"/>
      <c r="Y21" s="43"/>
      <c r="Z21" s="43"/>
      <c r="AA21" s="2"/>
    </row>
    <row r="22" spans="1:27" x14ac:dyDescent="0.25">
      <c r="A22" s="34">
        <v>1</v>
      </c>
      <c r="B22" s="36">
        <v>2</v>
      </c>
      <c r="C22" s="39">
        <v>3</v>
      </c>
      <c r="D22" s="36">
        <v>4</v>
      </c>
      <c r="E22" s="36">
        <v>5</v>
      </c>
      <c r="F22" s="36">
        <v>6</v>
      </c>
      <c r="G22" s="36">
        <v>7</v>
      </c>
      <c r="H22" s="37">
        <v>8</v>
      </c>
      <c r="I22" s="34">
        <v>9</v>
      </c>
      <c r="J22" s="34">
        <v>10</v>
      </c>
      <c r="K22" s="34">
        <v>11</v>
      </c>
      <c r="L22" s="36">
        <v>12</v>
      </c>
      <c r="M22" s="34">
        <v>13</v>
      </c>
      <c r="N22" s="34">
        <v>14</v>
      </c>
      <c r="O22" s="34">
        <v>15</v>
      </c>
      <c r="P22" s="34">
        <v>16</v>
      </c>
      <c r="Q22" s="36">
        <v>17</v>
      </c>
      <c r="R22" s="36">
        <v>18</v>
      </c>
      <c r="S22" s="35">
        <v>19</v>
      </c>
      <c r="T22" s="35">
        <v>20</v>
      </c>
      <c r="U22" s="34">
        <v>21</v>
      </c>
      <c r="V22" s="38">
        <v>22</v>
      </c>
      <c r="W22" s="34">
        <v>23</v>
      </c>
      <c r="X22" s="34">
        <v>24</v>
      </c>
      <c r="Y22" s="36">
        <v>25</v>
      </c>
      <c r="Z22" s="36"/>
      <c r="AA22" s="2"/>
    </row>
    <row r="23" spans="1:27" ht="86.25" customHeight="1" x14ac:dyDescent="0.25">
      <c r="A23" s="23">
        <v>1</v>
      </c>
      <c r="B23" s="31" t="s">
        <v>30</v>
      </c>
      <c r="C23" s="30" t="s">
        <v>47</v>
      </c>
      <c r="D23" s="28" t="s">
        <v>34</v>
      </c>
      <c r="E23" s="29">
        <f>'[1]Тар.см.АМК г.Павлодар факт'!$D$69</f>
        <v>2628.1079999999997</v>
      </c>
      <c r="F23" s="29">
        <f>'[1]Тар.см.АМК г.Павлодар факт'!$J$69</f>
        <v>2612.5416580394995</v>
      </c>
      <c r="G23" s="45" t="s">
        <v>46</v>
      </c>
      <c r="H23" s="50" t="s">
        <v>43</v>
      </c>
      <c r="I23" s="25">
        <f>'[2]приложение 4'!$F$20</f>
        <v>4250</v>
      </c>
      <c r="J23" s="26">
        <f>'[2]приложение 4'!$G$20</f>
        <v>4250</v>
      </c>
      <c r="K23" s="24">
        <f>J23-I23</f>
        <v>0</v>
      </c>
      <c r="L23" s="50" t="s">
        <v>53</v>
      </c>
      <c r="M23" s="26">
        <v>4250</v>
      </c>
      <c r="N23" s="24"/>
      <c r="O23" s="23"/>
      <c r="P23" s="23"/>
      <c r="Q23" s="63">
        <v>-5.6000000000000001E-2</v>
      </c>
      <c r="R23" s="63">
        <v>6.0999999999999999E-2</v>
      </c>
      <c r="S23" s="40">
        <v>0</v>
      </c>
      <c r="T23" s="40">
        <v>0</v>
      </c>
      <c r="U23" s="3"/>
      <c r="V23" s="3"/>
      <c r="W23" s="3"/>
      <c r="X23" s="3"/>
      <c r="Y23" s="45" t="s">
        <v>54</v>
      </c>
      <c r="Z23" s="45" t="s">
        <v>55</v>
      </c>
    </row>
    <row r="24" spans="1:27" ht="18.75" customHeight="1" x14ac:dyDescent="0.25">
      <c r="A24" s="6"/>
      <c r="B24" s="4" t="s">
        <v>31</v>
      </c>
      <c r="C24" s="6"/>
      <c r="D24" s="23"/>
      <c r="E24" s="22">
        <f>SUM(E23:E23)</f>
        <v>2628.1079999999997</v>
      </c>
      <c r="F24" s="22">
        <f>SUM(F23:F23)</f>
        <v>2612.5416580394995</v>
      </c>
      <c r="G24" s="46"/>
      <c r="H24" s="51"/>
      <c r="I24" s="7">
        <f>SUM(I23:I23)</f>
        <v>4250</v>
      </c>
      <c r="J24" s="7">
        <f>SUM(J23:J23)</f>
        <v>4250</v>
      </c>
      <c r="K24" s="5">
        <f t="shared" ref="K24" si="0">J24-I24</f>
        <v>0</v>
      </c>
      <c r="L24" s="51"/>
      <c r="M24" s="7">
        <f>SUM(M23:M23)</f>
        <v>4250</v>
      </c>
      <c r="N24" s="7">
        <f>SUM(N23:N23)</f>
        <v>0</v>
      </c>
      <c r="O24" s="3"/>
      <c r="P24" s="3"/>
      <c r="Q24" s="64"/>
      <c r="R24" s="64"/>
      <c r="S24" s="40"/>
      <c r="T24" s="40"/>
      <c r="U24" s="3"/>
      <c r="V24" s="3"/>
      <c r="W24" s="3"/>
      <c r="X24" s="3"/>
      <c r="Y24" s="46"/>
      <c r="Z24" s="46"/>
    </row>
    <row r="25" spans="1:27" ht="143.25" customHeight="1" x14ac:dyDescent="0.25">
      <c r="A25" s="3">
        <v>2</v>
      </c>
      <c r="B25" s="45" t="s">
        <v>32</v>
      </c>
      <c r="C25" s="32" t="s">
        <v>48</v>
      </c>
      <c r="D25" s="45" t="s">
        <v>34</v>
      </c>
      <c r="E25" s="60">
        <f>'[3]Исп. ТС  2016 г. '!$D$64</f>
        <v>925.03899999999999</v>
      </c>
      <c r="F25" s="53">
        <f>'[3]Исп. ТС  2016 г. '!$K$64</f>
        <v>869.65407400000004</v>
      </c>
      <c r="G25" s="46"/>
      <c r="H25" s="51"/>
      <c r="I25" s="27">
        <f>'[2]приложение 4'!$F$22</f>
        <v>283</v>
      </c>
      <c r="J25" s="26">
        <f>'[2]приложение 4'!$G$22</f>
        <v>283.0205357142857</v>
      </c>
      <c r="K25" s="24">
        <f t="shared" ref="K25:K30" si="1">J25-I25</f>
        <v>2.0535714285699669E-2</v>
      </c>
      <c r="L25" s="51"/>
      <c r="M25" s="26">
        <v>283</v>
      </c>
      <c r="N25" s="15"/>
      <c r="O25" s="3"/>
      <c r="P25" s="3"/>
      <c r="Q25" s="64"/>
      <c r="R25" s="64"/>
      <c r="S25" s="40">
        <v>0.77</v>
      </c>
      <c r="T25" s="41">
        <v>0.75</v>
      </c>
      <c r="U25" s="3"/>
      <c r="V25" s="3"/>
      <c r="W25" s="3"/>
      <c r="X25" s="3"/>
      <c r="Y25" s="46"/>
      <c r="Z25" s="46"/>
    </row>
    <row r="26" spans="1:27" ht="21" customHeight="1" x14ac:dyDescent="0.25">
      <c r="A26" s="3">
        <v>3</v>
      </c>
      <c r="B26" s="46"/>
      <c r="C26" s="30" t="s">
        <v>49</v>
      </c>
      <c r="D26" s="46"/>
      <c r="E26" s="61"/>
      <c r="F26" s="54"/>
      <c r="G26" s="46"/>
      <c r="H26" s="51"/>
      <c r="I26" s="27">
        <f>'[2]приложение 4'!$F$23</f>
        <v>232</v>
      </c>
      <c r="J26" s="26">
        <f>'[2]приложение 4'!$G$23</f>
        <v>232.14285714285711</v>
      </c>
      <c r="K26" s="24">
        <f>J26-I26</f>
        <v>0.14285714285711038</v>
      </c>
      <c r="L26" s="52"/>
      <c r="M26" s="26">
        <v>232</v>
      </c>
      <c r="N26" s="15">
        <v>0</v>
      </c>
      <c r="O26" s="3"/>
      <c r="P26" s="3"/>
      <c r="Q26" s="64"/>
      <c r="R26" s="64"/>
      <c r="S26" s="40">
        <v>0</v>
      </c>
      <c r="T26" s="40">
        <v>0</v>
      </c>
      <c r="U26" s="3"/>
      <c r="V26" s="3"/>
      <c r="W26" s="3"/>
      <c r="X26" s="3"/>
      <c r="Y26" s="46"/>
      <c r="Z26" s="46"/>
    </row>
    <row r="27" spans="1:27" ht="95.25" customHeight="1" x14ac:dyDescent="0.25">
      <c r="A27" s="3">
        <v>4</v>
      </c>
      <c r="B27" s="46"/>
      <c r="C27" s="30" t="s">
        <v>50</v>
      </c>
      <c r="D27" s="46"/>
      <c r="E27" s="61"/>
      <c r="F27" s="54"/>
      <c r="G27" s="46"/>
      <c r="H27" s="51"/>
      <c r="I27" s="27">
        <f>'[2]приложение 4'!$F$24</f>
        <v>134</v>
      </c>
      <c r="J27" s="26">
        <f>'[2]приложение 4'!$G$24</f>
        <v>147.32142857142856</v>
      </c>
      <c r="K27" s="24">
        <f t="shared" ref="K27:K28" si="2">J27-I27</f>
        <v>13.321428571428555</v>
      </c>
      <c r="L27" s="50" t="s">
        <v>52</v>
      </c>
      <c r="M27" s="26">
        <f>J27</f>
        <v>147.32142857142856</v>
      </c>
      <c r="N27" s="15"/>
      <c r="O27" s="3"/>
      <c r="P27" s="3"/>
      <c r="Q27" s="64"/>
      <c r="R27" s="64"/>
      <c r="S27" s="66">
        <v>1</v>
      </c>
      <c r="T27" s="66">
        <v>0.33</v>
      </c>
      <c r="U27" s="3"/>
      <c r="V27" s="3"/>
      <c r="W27" s="3"/>
      <c r="X27" s="3"/>
      <c r="Y27" s="46"/>
      <c r="Z27" s="46"/>
    </row>
    <row r="28" spans="1:27" ht="35.25" customHeight="1" x14ac:dyDescent="0.25">
      <c r="A28" s="3">
        <v>5</v>
      </c>
      <c r="B28" s="47"/>
      <c r="C28" s="30" t="s">
        <v>51</v>
      </c>
      <c r="D28" s="47"/>
      <c r="E28" s="62"/>
      <c r="F28" s="55"/>
      <c r="G28" s="46"/>
      <c r="H28" s="51"/>
      <c r="I28" s="27">
        <f>'[2]приложение 4'!$F$25</f>
        <v>81</v>
      </c>
      <c r="J28" s="26">
        <f>'[2]приложение 4'!$G$25</f>
        <v>147.32142857142856</v>
      </c>
      <c r="K28" s="24">
        <f t="shared" si="2"/>
        <v>66.321428571428555</v>
      </c>
      <c r="L28" s="51"/>
      <c r="M28" s="26">
        <f>J28</f>
        <v>147.32142857142856</v>
      </c>
      <c r="N28" s="15"/>
      <c r="O28" s="3"/>
      <c r="P28" s="3"/>
      <c r="Q28" s="64"/>
      <c r="R28" s="64"/>
      <c r="S28" s="67"/>
      <c r="T28" s="67"/>
      <c r="U28" s="3"/>
      <c r="V28" s="3"/>
      <c r="W28" s="3"/>
      <c r="X28" s="3"/>
      <c r="Y28" s="46"/>
      <c r="Z28" s="46"/>
    </row>
    <row r="29" spans="1:27" ht="21.75" customHeight="1" x14ac:dyDescent="0.25">
      <c r="A29" s="3"/>
      <c r="B29" s="4" t="s">
        <v>31</v>
      </c>
      <c r="C29" s="8"/>
      <c r="D29" s="8"/>
      <c r="E29" s="22">
        <f>SUM(E25:E26)</f>
        <v>925.03899999999999</v>
      </c>
      <c r="F29" s="22">
        <f>SUM(F25:F26)</f>
        <v>869.65407400000004</v>
      </c>
      <c r="G29" s="46"/>
      <c r="H29" s="51"/>
      <c r="I29" s="7">
        <f>SUM(I25:I28)</f>
        <v>730</v>
      </c>
      <c r="J29" s="7">
        <f>SUM(J25:J28)</f>
        <v>809.80624999999986</v>
      </c>
      <c r="K29" s="5">
        <f t="shared" si="1"/>
        <v>79.806249999999864</v>
      </c>
      <c r="L29" s="51"/>
      <c r="M29" s="7">
        <f>SUM(M25:M28)</f>
        <v>809.64285714285711</v>
      </c>
      <c r="N29" s="7">
        <f>SUM(N25:N28)</f>
        <v>0</v>
      </c>
      <c r="O29" s="3"/>
      <c r="P29" s="3"/>
      <c r="Q29" s="64"/>
      <c r="R29" s="64"/>
      <c r="S29" s="33"/>
      <c r="T29" s="33"/>
      <c r="U29" s="3"/>
      <c r="V29" s="3"/>
      <c r="W29" s="3"/>
      <c r="X29" s="3"/>
      <c r="Y29" s="46"/>
      <c r="Z29" s="46"/>
    </row>
    <row r="30" spans="1:27" ht="27" customHeight="1" x14ac:dyDescent="0.25">
      <c r="A30" s="3"/>
      <c r="B30" s="4" t="s">
        <v>35</v>
      </c>
      <c r="C30" s="8"/>
      <c r="D30" s="8"/>
      <c r="E30" s="22">
        <f>E24+E29</f>
        <v>3553.1469999999999</v>
      </c>
      <c r="F30" s="22">
        <f>F24+F29</f>
        <v>3482.1957320394995</v>
      </c>
      <c r="G30" s="47"/>
      <c r="H30" s="52"/>
      <c r="I30" s="7">
        <f>I24+I29</f>
        <v>4980</v>
      </c>
      <c r="J30" s="7">
        <f>J24+J29</f>
        <v>5059.8062499999996</v>
      </c>
      <c r="K30" s="5">
        <f t="shared" si="1"/>
        <v>79.806249999999636</v>
      </c>
      <c r="L30" s="52"/>
      <c r="M30" s="7">
        <f>M24+M29</f>
        <v>5059.6428571428569</v>
      </c>
      <c r="N30" s="7">
        <f>N24+N29</f>
        <v>0</v>
      </c>
      <c r="O30" s="3"/>
      <c r="P30" s="3"/>
      <c r="Q30" s="65"/>
      <c r="R30" s="65"/>
      <c r="S30" s="33"/>
      <c r="T30" s="33"/>
      <c r="U30" s="3"/>
      <c r="V30" s="3"/>
      <c r="W30" s="3"/>
      <c r="X30" s="3"/>
      <c r="Y30" s="47"/>
      <c r="Z30" s="47"/>
    </row>
    <row r="31" spans="1:27" x14ac:dyDescent="0.25">
      <c r="A31" s="14"/>
      <c r="B31" s="10"/>
      <c r="C31" s="12"/>
      <c r="D31" s="12"/>
      <c r="E31" s="11"/>
      <c r="F31" s="11"/>
      <c r="G31" s="12"/>
      <c r="H31" s="12"/>
      <c r="I31" s="11"/>
      <c r="J31" s="11"/>
      <c r="K31" s="13"/>
      <c r="L31" s="14"/>
      <c r="M31" s="1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7" ht="34.5" customHeight="1" x14ac:dyDescent="0.25">
      <c r="A32" s="16"/>
      <c r="B32" s="68" t="s">
        <v>57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x14ac:dyDescent="0.25">
      <c r="A33" s="14"/>
      <c r="B33" s="42"/>
      <c r="C33" s="42"/>
      <c r="D33" s="42"/>
      <c r="E33" s="42"/>
      <c r="F33" s="42"/>
      <c r="G33" s="42"/>
      <c r="H33" s="42"/>
      <c r="I33" s="42"/>
      <c r="J33" s="11"/>
      <c r="K33" s="13"/>
      <c r="L33" s="14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1.25" customHeight="1" x14ac:dyDescent="0.25">
      <c r="B34" s="59"/>
      <c r="C34" s="59"/>
      <c r="D34" s="59"/>
      <c r="E34" s="59"/>
      <c r="F34" s="59"/>
      <c r="G34" s="59"/>
      <c r="H34" s="59"/>
      <c r="I34" s="59"/>
      <c r="J34" s="9"/>
    </row>
    <row r="35" spans="1:26" ht="15.75" x14ac:dyDescent="0.25">
      <c r="A35" s="58" t="s">
        <v>58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7" spans="1:26" x14ac:dyDescent="0.25">
      <c r="I37" s="9"/>
      <c r="J37" s="9"/>
    </row>
  </sheetData>
  <mergeCells count="56">
    <mergeCell ref="A35:Z35"/>
    <mergeCell ref="B34:I34"/>
    <mergeCell ref="B25:B28"/>
    <mergeCell ref="D25:D28"/>
    <mergeCell ref="E25:E28"/>
    <mergeCell ref="Q23:Q30"/>
    <mergeCell ref="R23:R30"/>
    <mergeCell ref="Y23:Y30"/>
    <mergeCell ref="S27:S28"/>
    <mergeCell ref="T27:T28"/>
    <mergeCell ref="B32:Z32"/>
    <mergeCell ref="B13:Z14"/>
    <mergeCell ref="Y18:Y21"/>
    <mergeCell ref="Z18:Z21"/>
    <mergeCell ref="Q18:X18"/>
    <mergeCell ref="Q20:Q21"/>
    <mergeCell ref="R20:R21"/>
    <mergeCell ref="S20:S21"/>
    <mergeCell ref="T20:T21"/>
    <mergeCell ref="U20:U21"/>
    <mergeCell ref="V20:V21"/>
    <mergeCell ref="W20:W21"/>
    <mergeCell ref="Q19:R19"/>
    <mergeCell ref="W19:X19"/>
    <mergeCell ref="X20:X21"/>
    <mergeCell ref="P19:P21"/>
    <mergeCell ref="N20:N21"/>
    <mergeCell ref="S19:T19"/>
    <mergeCell ref="U19:V19"/>
    <mergeCell ref="Z23:Z30"/>
    <mergeCell ref="B15:Z15"/>
    <mergeCell ref="B16:Z16"/>
    <mergeCell ref="H23:H30"/>
    <mergeCell ref="G23:G30"/>
    <mergeCell ref="G19:G21"/>
    <mergeCell ref="E19:F19"/>
    <mergeCell ref="E20:E21"/>
    <mergeCell ref="H18:H21"/>
    <mergeCell ref="F25:F28"/>
    <mergeCell ref="L23:L26"/>
    <mergeCell ref="L27:L30"/>
    <mergeCell ref="A18:A21"/>
    <mergeCell ref="M18:P18"/>
    <mergeCell ref="M20:M21"/>
    <mergeCell ref="B18:G18"/>
    <mergeCell ref="I19:I21"/>
    <mergeCell ref="J19:J21"/>
    <mergeCell ref="O19:O21"/>
    <mergeCell ref="I18:L18"/>
    <mergeCell ref="B19:B21"/>
    <mergeCell ref="L19:L21"/>
    <mergeCell ref="D19:D21"/>
    <mergeCell ref="C19:C21"/>
    <mergeCell ref="F20:F21"/>
    <mergeCell ref="M19:N19"/>
    <mergeCell ref="K19:K21"/>
  </mergeCells>
  <hyperlinks>
    <hyperlink ref="Z4" r:id="rId1" display="jl:39695703.100"/>
  </hyperlinks>
  <pageMargins left="0.59055118110236227" right="0.19685039370078741" top="0.35433070866141736" bottom="0.35433070866141736" header="0.31496062992125984" footer="0.31496062992125984"/>
  <pageSetup paperSize="9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ТОО ПЭС ИП за 2016 год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Hohlova</cp:lastModifiedBy>
  <cp:lastPrinted>2017-04-26T09:45:22Z</cp:lastPrinted>
  <dcterms:created xsi:type="dcterms:W3CDTF">2016-03-15T08:35:06Z</dcterms:created>
  <dcterms:modified xsi:type="dcterms:W3CDTF">2017-05-03T08:27:32Z</dcterms:modified>
</cp:coreProperties>
</file>