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70" yWindow="-15" windowWidth="14400" windowHeight="12930"/>
  </bookViews>
  <sheets>
    <sheet name="Отчет ИП 2017" sheetId="2" r:id="rId1"/>
  </sheets>
  <definedNames>
    <definedName name="sub1001579239" localSheetId="0">'Отчет ИП 2017'!$J$49</definedName>
    <definedName name="_xlnm.Print_Titles" localSheetId="0">'Отчет ИП 2017'!$12:$15</definedName>
    <definedName name="_xlnm.Print_Area" localSheetId="0">'Отчет ИП 2017'!$B$2:$Y$52</definedName>
  </definedNames>
  <calcPr calcId="145621"/>
</workbook>
</file>

<file path=xl/calcChain.xml><?xml version="1.0" encoding="utf-8"?>
<calcChain xmlns="http://schemas.openxmlformats.org/spreadsheetml/2006/main">
  <c r="N41" i="2" l="1"/>
  <c r="L41" i="2" l="1"/>
  <c r="L22" i="2" l="1"/>
  <c r="K17" i="2"/>
  <c r="K24" i="2" l="1"/>
  <c r="N17" i="2" s="1"/>
  <c r="L21" i="2"/>
  <c r="L23" i="2"/>
  <c r="J17" i="2"/>
  <c r="L17" i="2" s="1"/>
  <c r="J24" i="2" l="1"/>
  <c r="L24" i="2"/>
  <c r="J28" i="2"/>
  <c r="L26" i="2" l="1"/>
  <c r="K28" i="2"/>
  <c r="L28" i="2" l="1"/>
  <c r="N26" i="2"/>
  <c r="J39" i="2"/>
  <c r="J43" i="2" l="1"/>
  <c r="J44" i="2" s="1"/>
  <c r="J42" i="2"/>
  <c r="L32" i="2"/>
  <c r="G39" i="2"/>
  <c r="F39" i="2"/>
  <c r="G28" i="2"/>
  <c r="F28" i="2"/>
  <c r="G24" i="2"/>
  <c r="F24" i="2"/>
  <c r="B17" i="2"/>
  <c r="B21" i="2" s="1"/>
  <c r="B22" i="2" s="1"/>
  <c r="B23" i="2" s="1"/>
  <c r="F43" i="2" l="1"/>
  <c r="F44" i="2" s="1"/>
  <c r="G43" i="2"/>
  <c r="G44" i="2" s="1"/>
  <c r="L30" i="2"/>
  <c r="L36" i="2" l="1"/>
  <c r="L38" i="2" l="1"/>
  <c r="L34" i="2" l="1"/>
  <c r="L31" i="2" l="1"/>
  <c r="L33" i="2" l="1"/>
  <c r="K39" i="2"/>
  <c r="L35" i="2"/>
  <c r="L37" i="2"/>
  <c r="K42" i="2" l="1"/>
  <c r="L42" i="2" s="1"/>
  <c r="N30" i="2"/>
  <c r="L39" i="2"/>
  <c r="N43" i="2" l="1"/>
  <c r="N44" i="2" s="1"/>
  <c r="N42" i="2"/>
  <c r="K43" i="2"/>
  <c r="L43" i="2" l="1"/>
  <c r="K44" i="2"/>
  <c r="L44" i="2" s="1"/>
</calcChain>
</file>

<file path=xl/sharedStrings.xml><?xml version="1.0" encoding="utf-8"?>
<sst xmlns="http://schemas.openxmlformats.org/spreadsheetml/2006/main" count="189" uniqueCount="130">
  <si>
    <t>АО "ПАВЛОДАРЭНЕРГО"</t>
  </si>
  <si>
    <t>Производство тепловой энергии</t>
  </si>
  <si>
    <t>№ п/п</t>
  </si>
  <si>
    <t>Информация о плановых и фактических объемах предоставления регулируемых услуг (товаров, работ)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</si>
  <si>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</si>
  <si>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>Наименование регулируемых услуг (товаров, работ) и обслуживаемая территория</t>
  </si>
  <si>
    <t>План</t>
  </si>
  <si>
    <t>причины отклонения</t>
  </si>
  <si>
    <t>Заемные средства</t>
  </si>
  <si>
    <t>Бюджетные средства</t>
  </si>
  <si>
    <t>Амортизация</t>
  </si>
  <si>
    <t>план</t>
  </si>
  <si>
    <t>факт</t>
  </si>
  <si>
    <t>ТЭЦ-3</t>
  </si>
  <si>
    <t>Итого по ТЭЦ-3</t>
  </si>
  <si>
    <t>ТЭЦ-2</t>
  </si>
  <si>
    <t>Итого по ТЭЦ-2</t>
  </si>
  <si>
    <t>ЭТЭЦ</t>
  </si>
  <si>
    <t>Итого по ЭТЭЦ</t>
  </si>
  <si>
    <t>Отчет о прибылях и убытках прилагается</t>
  </si>
  <si>
    <t>-</t>
  </si>
  <si>
    <t xml:space="preserve"> -</t>
  </si>
  <si>
    <t xml:space="preserve"> - </t>
  </si>
  <si>
    <t>Сумма инвестиционной программы (проекта), в тыс.тенге</t>
  </si>
  <si>
    <t>Информация о фактических условиях и размерах финансирования инвестиционной программы (проекта), тыс.тенге</t>
  </si>
  <si>
    <t>Информация о сопостовлении фактических показателей исполнения инвестиционной программы (проекта) с показателями, утвержденными в инвестиционной программе (проекте)</t>
  </si>
  <si>
    <t>Оценка повышения качества и надежности предоставляемых услуг (товаров, работ)</t>
  </si>
  <si>
    <t>Наименование мероприятия</t>
  </si>
  <si>
    <t>Период предоставления услуг в рамках инвестиционной программы (проекта)</t>
  </si>
  <si>
    <t>Собственные</t>
  </si>
  <si>
    <t>Чистая прибыль</t>
  </si>
  <si>
    <t>Факт прошлого года</t>
  </si>
  <si>
    <t>Факт текущего года</t>
  </si>
  <si>
    <t>Отчет о прибылях и убытках *</t>
  </si>
  <si>
    <t>исп. ПЭО / ПТУ</t>
  </si>
  <si>
    <t>Приложение 3</t>
  </si>
  <si>
    <t>К правилам утверждения инвестиционных</t>
  </si>
  <si>
    <t>программ (проекта) субъектов естественной</t>
  </si>
  <si>
    <t>Ед. изм.</t>
  </si>
  <si>
    <t>Производство тепловой энергии, г. Павлодар</t>
  </si>
  <si>
    <t>Производство тепловой энергии г. Экибастуз</t>
  </si>
  <si>
    <t>отказы 1 ст - 0           отказы 2 ст - 0         аварии - 0</t>
  </si>
  <si>
    <t>отказы 1 ст - 0 
отказы 2 ст - 0 аварии - 0</t>
  </si>
  <si>
    <t>отпуск т/э с коллекторов
 1 502 217 Гкал</t>
  </si>
  <si>
    <t>отпуск т/э с коллекторов
 4 567 686 Гкал</t>
  </si>
  <si>
    <t>к/а: 63,1%
т/а: 42,1%</t>
  </si>
  <si>
    <t>к/а: 74,4 %
т/а: 97,3%</t>
  </si>
  <si>
    <t>к/а: 43,1%
т/а: 25,2%</t>
  </si>
  <si>
    <t>отказы 1 ст - 0 
отказы 2 ст - 6 
аварии - 0</t>
  </si>
  <si>
    <t>отказы 1 ст - 0
отказы 2 ст - 6
аварии - 0</t>
  </si>
  <si>
    <t>Выполнение инвестиционной программы позволило повысить степень надежности работы оборудования станции за счет использования модернизированного оборудования.</t>
  </si>
  <si>
    <t>Выполнение инвестиционной программы позволило повысить степень надежности работы оборудования станции.</t>
  </si>
  <si>
    <t>Количество в натуральных показателях
 (отпуск с коллекторов Гкал)</t>
  </si>
  <si>
    <t>к/а: 60,2%
т/а: 54,9%</t>
  </si>
  <si>
    <t>Факт**</t>
  </si>
  <si>
    <t>Увеличение стоимости материалов и оборудования.</t>
  </si>
  <si>
    <t>Увеличение стоимости материалов.</t>
  </si>
  <si>
    <t>Сумма освоена в полном объеме.</t>
  </si>
  <si>
    <t>В соответствии с проведенной дефектацией оборудования и исходя из его фактического состояния произошло снижение затрат на мероприятие.</t>
  </si>
  <si>
    <t>Производственные показатели, %, по годам реализации в зависимости от утвержденной инвестиционной программе (проекта) 
- (отпуск с коллекторов, Гкал)</t>
  </si>
  <si>
    <t>Износ (физический) основых фондов (активов), %, по годам реализации в зависимости от утвержденной инвестиционной программе (проекта) ***</t>
  </si>
  <si>
    <t>Аварийность, по годам реализации в зависимости от утвержденной инвестиционной программе (проекта)</t>
  </si>
  <si>
    <t>Информация субъекта естественной монополии об исполнении инвестиционных мероприятий за 2017 год</t>
  </si>
  <si>
    <t>1.1</t>
  </si>
  <si>
    <t>1.2</t>
  </si>
  <si>
    <t>1.3</t>
  </si>
  <si>
    <t>Монтаж АСУ ТП</t>
  </si>
  <si>
    <t>Реконструкция батарейных эмульгаторов</t>
  </si>
  <si>
    <t>Реконструкция ВЭК-1 ст.</t>
  </si>
  <si>
    <t>Замена главного паропровода котлоагрегата ст. №6</t>
  </si>
  <si>
    <t>Замена главного паропровода турбоагрегата ст. №6</t>
  </si>
  <si>
    <t xml:space="preserve">Реконструкция ВПУ химцеха </t>
  </si>
  <si>
    <t>Приобретение материалов для строительства 3-й очереди золоотвала</t>
  </si>
  <si>
    <t xml:space="preserve">Реконструкция основного, вспомогательного оборудования,  обмуровки и тепловой изоляции котлоагрегата БКЗ-75-39ФБ ст.№8 </t>
  </si>
  <si>
    <t xml:space="preserve">Реконструкция экранной системы, трубопроводов и КИПиА сетевой воды, тепловой изоляции котлоагрегата КВТК-100-150 ст.№11 </t>
  </si>
  <si>
    <t>Реконструкция ТВП  котлоагрегата КВТК-100-150 №13</t>
  </si>
  <si>
    <t>Реконструкция экранной системы и ТВП  котлоагрегата КВТК-100-150 ст.№15</t>
  </si>
  <si>
    <t>Реконструкция секции РУСН-6/0,4кВ 8Р</t>
  </si>
  <si>
    <t>Приобретение электродвигателя для реконструкции дутьевого вентилятора  котлоагрегата БКЗ-75-39ФБ ст.№ 9</t>
  </si>
  <si>
    <t>Реконструкция аккумуляторного бака ст.№2 (ХЦ)</t>
  </si>
  <si>
    <t>Реконструкция ОПСВ-1</t>
  </si>
  <si>
    <t>Закуп ходовой части в сборе с рабочим колесом ДС ДН-24К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</si>
  <si>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</si>
  <si>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</si>
  <si>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</si>
  <si>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</si>
  <si>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</si>
  <si>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</si>
  <si>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</si>
  <si>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</si>
  <si>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</si>
  <si>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</si>
  <si>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2017 год</t>
  </si>
  <si>
    <t>Увеличение стоимости оборудования.</t>
  </si>
  <si>
    <t>Увеличениее стоимости материалов и СМР.</t>
  </si>
  <si>
    <r>
      <t xml:space="preserve">Реконструкция котлоагрегата ст. №4, </t>
    </r>
    <r>
      <rPr>
        <sz val="10"/>
        <rFont val="Times New Roman"/>
        <family val="1"/>
        <charset val="204"/>
      </rPr>
      <t>в том числе:</t>
    </r>
  </si>
  <si>
    <t>отпуск т/э с коллекторов
 2 277 477 Гкал</t>
  </si>
  <si>
    <t>отпуск т/э с коллекторов 
2 268 421 Гкал</t>
  </si>
  <si>
    <t>к/а: 65,3%
т/а: 45,1%</t>
  </si>
  <si>
    <t>отказы 1 ст - 1 
отказы 2 ст - 14 
аварии - 0</t>
  </si>
  <si>
    <t>отказы 1 ст - 0           отказы 2 ст - 5         аварии - 0</t>
  </si>
  <si>
    <t>отпуск т/э с коллекторов
 787 992 Гкал</t>
  </si>
  <si>
    <t xml:space="preserve">отпуск т/э с коллекторов
 725 647 Гкал
</t>
  </si>
  <si>
    <t>к/а: 76,2 %
т/а: 97,7%</t>
  </si>
  <si>
    <t>к/а: 44,3%
т/а: 28,7%</t>
  </si>
  <si>
    <t>отказы 1 ст - 0 
отказы 2 ст - 3 аварии - 0</t>
  </si>
  <si>
    <t>отпуск т/э с коллекторов
 1 450 999 Гкал</t>
  </si>
  <si>
    <t>отпуск т/э с коллекторов
 4 445 067 Гкал</t>
  </si>
  <si>
    <t>отказы 1 ст - 1
отказы 2 ст - 22
аварии - 0</t>
  </si>
  <si>
    <t>к/а: 61,6%
т/а: 56,7%</t>
  </si>
  <si>
    <t xml:space="preserve">Снижение отпуска т/э с коллекторов на 6,2 % произшло за счет снижения отпуска т/э в горячей воде на 6,1%, в паре - на 22,4%.   </t>
  </si>
  <si>
    <t xml:space="preserve">Снижение отпуска т/э с коллекторов на 19,7 % произшло за счет снижения отпуска т/э в горячей воде на 21,4 %,при этом произошло увеличение в паре - на 130,5 %.   </t>
  </si>
  <si>
    <t xml:space="preserve">увеличение отпуска т/э с коллекторов на 2,7% произшло за счет увеличения отпуска т/э в паре - на 15,0%, при этом произошло снижение  в горячей воде на 3,5% .   </t>
  </si>
  <si>
    <t>Изготовление конвективных пакетов на реконструкцию к/а КВТК 100-150 ст. №15, в том числе СМР и материалы</t>
  </si>
  <si>
    <t>Всего по  по ЭТЭЦ с учетом дополнительных обязательств</t>
  </si>
  <si>
    <t>Фролова А.В./Гончарова Е.Н.</t>
  </si>
  <si>
    <t>тел. 39-98-14/ 39-97-16</t>
  </si>
  <si>
    <t>монополии, их корректировки, а также проведения</t>
  </si>
  <si>
    <t>анализа информация об их исполнении</t>
  </si>
  <si>
    <t>откло-нения</t>
  </si>
  <si>
    <t>Гкал</t>
  </si>
  <si>
    <t>1.</t>
  </si>
  <si>
    <t xml:space="preserve">Дополнительные обязательства за счет невыполненных  инвестиционных обязательств ЭТЭЦ АО «ПАВЛОДАРЭНЕРГО» за 2016 год    </t>
  </si>
  <si>
    <t>Всего по АО "ПАВЛОДАРЭНЕРГО" за 2017г</t>
  </si>
  <si>
    <t xml:space="preserve">Всего по АО "ПАВЛОДАРЭНЕРГО"          ( с учетом дополнительных обязательств за 2016г) </t>
  </si>
  <si>
    <t xml:space="preserve">Снижение отпуска т/э с коллекторов на 4,6% произшло за счет снижения отпуска т/э в горячей воде на 8,6%, при этом произошло увеличение в паре - на 16,1%.   </t>
  </si>
  <si>
    <t>** - с приложением подтверждающих документов по реализации инвестиционной программы (копии соответствующих договоров, контрактов, акты о приемке выполненных работ, справка о стоимости выполненных работ и затрат, счет-фактуры, акты-приемки в эксплуатацию приемочных комиссий, внутренние накладные, внутренние приказы субъектов регулируемого рынка о вводе в эксплуатацию и принятии на баланс).</t>
  </si>
  <si>
    <t>*** - наработка основного оборудования по наработке барабанов котлов, ЦВД турбин</t>
  </si>
  <si>
    <t>* - отчет о прибылях и убытках прилагается;</t>
  </si>
  <si>
    <t>В связи с отсутствием финансовых средств завершение мероприятия перенесено на 2018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</si>
</sst>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_-* #,##0_р_._-;\-* #,##0_р_._-;_-* &quot;-&quot;??_р_._-;_-@_-"/>
  </numFmts>
  <fonts count="1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1" fillId="0" borderId="0"/>
    <xf numFmtId="164" fontId="11" fillId="0" borderId="0" applyFont="0" applyFill="0" applyBorder="0" applyAlignment="0" applyProtection="0"/>
  </cellStyleXfs>
  <cellXfs count="111">
    <xf numFmtId="0" fontId="0" fillId="0" borderId="0" xfId="0"/>
    <xf numFmtId="0" fontId="5" fillId="2" borderId="0" xfId="1" applyFont="1" applyFill="1" applyAlignment="1">
      <alignment horizontal="center"/>
    </xf>
    <xf numFmtId="0" fontId="5" fillId="2" borderId="0" xfId="1" applyFont="1" applyFill="1" applyAlignment="1">
      <alignment horizontal="right"/>
    </xf>
    <xf numFmtId="0" fontId="7" fillId="2" borderId="0" xfId="1" applyFont="1" applyFill="1" applyAlignment="1">
      <alignment horizontal="left"/>
    </xf>
    <xf numFmtId="0" fontId="7" fillId="2" borderId="0" xfId="1" applyFont="1" applyFill="1" applyAlignment="1">
      <alignment horizontal="center"/>
    </xf>
    <xf numFmtId="0" fontId="4" fillId="2" borderId="1" xfId="1" applyFont="1" applyFill="1" applyBorder="1" applyAlignment="1">
      <alignment horizontal="left" vertic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textRotation="90" wrapText="1"/>
    </xf>
    <xf numFmtId="0" fontId="4" fillId="2" borderId="1" xfId="1" applyFont="1" applyFill="1" applyBorder="1" applyAlignment="1">
      <alignment vertical="center" textRotation="90" wrapText="1"/>
    </xf>
    <xf numFmtId="0" fontId="4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left" vertical="center" wrapText="1"/>
    </xf>
    <xf numFmtId="0" fontId="2" fillId="2" borderId="0" xfId="1" applyFont="1" applyFill="1" applyAlignment="1">
      <alignment horizontal="center"/>
    </xf>
    <xf numFmtId="0" fontId="3" fillId="2" borderId="0" xfId="1" applyFont="1" applyFill="1" applyAlignment="1">
      <alignment vertical="center" wrapText="1"/>
    </xf>
    <xf numFmtId="165" fontId="5" fillId="2" borderId="0" xfId="1" applyNumberFormat="1" applyFont="1" applyFill="1" applyAlignment="1">
      <alignment horizontal="center"/>
    </xf>
    <xf numFmtId="0" fontId="10" fillId="2" borderId="0" xfId="1" applyFont="1" applyFill="1" applyAlignment="1">
      <alignment vertical="center" wrapText="1"/>
    </xf>
    <xf numFmtId="0" fontId="6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center"/>
    </xf>
    <xf numFmtId="0" fontId="5" fillId="2" borderId="0" xfId="1" applyFont="1" applyFill="1" applyBorder="1" applyAlignment="1">
      <alignment horizontal="left" wrapText="1"/>
    </xf>
    <xf numFmtId="0" fontId="2" fillId="2" borderId="0" xfId="1" applyFont="1" applyFill="1" applyBorder="1" applyAlignment="1">
      <alignment horizontal="left" wrapText="1"/>
    </xf>
    <xf numFmtId="0" fontId="5" fillId="2" borderId="0" xfId="1" applyFont="1" applyFill="1" applyAlignment="1">
      <alignment horizontal="left"/>
    </xf>
    <xf numFmtId="166" fontId="5" fillId="2" borderId="0" xfId="3" applyNumberFormat="1" applyFont="1" applyFill="1" applyAlignment="1">
      <alignment horizontal="left"/>
    </xf>
    <xf numFmtId="166" fontId="5" fillId="2" borderId="0" xfId="1" applyNumberFormat="1" applyFont="1" applyFill="1" applyAlignment="1">
      <alignment horizontal="center"/>
    </xf>
    <xf numFmtId="166" fontId="6" fillId="2" borderId="0" xfId="1" applyNumberFormat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left" vertical="center" wrapText="1"/>
    </xf>
    <xf numFmtId="0" fontId="10" fillId="2" borderId="0" xfId="1" applyFont="1" applyFill="1" applyAlignment="1">
      <alignment horizontal="center"/>
    </xf>
    <xf numFmtId="49" fontId="7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left" vertical="center" wrapText="1"/>
    </xf>
    <xf numFmtId="0" fontId="4" fillId="2" borderId="13" xfId="1" applyFont="1" applyFill="1" applyBorder="1" applyAlignment="1">
      <alignment horizontal="left" vertical="center" wrapText="1"/>
    </xf>
    <xf numFmtId="0" fontId="4" fillId="2" borderId="12" xfId="1" applyFont="1" applyFill="1" applyBorder="1" applyAlignment="1">
      <alignment horizontal="left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vertical="top" wrapText="1"/>
    </xf>
    <xf numFmtId="3" fontId="4" fillId="2" borderId="4" xfId="1" applyNumberFormat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left"/>
    </xf>
    <xf numFmtId="0" fontId="7" fillId="2" borderId="2" xfId="1" applyFont="1" applyFill="1" applyBorder="1" applyAlignment="1">
      <alignment horizontal="center" vertical="center" wrapText="1"/>
    </xf>
    <xf numFmtId="3" fontId="4" fillId="2" borderId="2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3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textRotation="90" wrapText="1"/>
    </xf>
    <xf numFmtId="0" fontId="4" fillId="2" borderId="1" xfId="1" applyFont="1" applyFill="1" applyBorder="1" applyAlignment="1">
      <alignment horizontal="center" vertical="center" wrapText="1"/>
    </xf>
    <xf numFmtId="3" fontId="4" fillId="2" borderId="4" xfId="1" applyNumberFormat="1" applyFont="1" applyFill="1" applyBorder="1" applyAlignment="1">
      <alignment vertical="center" wrapText="1"/>
    </xf>
    <xf numFmtId="0" fontId="7" fillId="2" borderId="3" xfId="1" applyFont="1" applyFill="1" applyBorder="1" applyAlignment="1">
      <alignment vertical="center" wrapText="1"/>
    </xf>
    <xf numFmtId="0" fontId="7" fillId="2" borderId="4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vertical="center" textRotation="90" wrapText="1"/>
    </xf>
    <xf numFmtId="0" fontId="7" fillId="2" borderId="4" xfId="1" applyFont="1" applyFill="1" applyBorder="1" applyAlignment="1">
      <alignment horizontal="center" vertical="center" textRotation="90" wrapText="1"/>
    </xf>
    <xf numFmtId="0" fontId="7" fillId="2" borderId="4" xfId="1" applyFont="1" applyFill="1" applyBorder="1" applyAlignment="1">
      <alignment horizontal="left" vertical="center" wrapText="1"/>
    </xf>
    <xf numFmtId="3" fontId="4" fillId="2" borderId="1" xfId="1" applyNumberFormat="1" applyFont="1" applyFill="1" applyBorder="1" applyAlignment="1">
      <alignment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3" fontId="7" fillId="2" borderId="1" xfId="1" applyNumberFormat="1" applyFont="1" applyFill="1" applyBorder="1" applyAlignment="1">
      <alignment horizontal="center" vertical="center" wrapText="1"/>
    </xf>
    <xf numFmtId="165" fontId="7" fillId="2" borderId="1" xfId="1" applyNumberFormat="1" applyFont="1" applyFill="1" applyBorder="1" applyAlignment="1">
      <alignment horizontal="center" vertical="center" wrapText="1"/>
    </xf>
    <xf numFmtId="3" fontId="4" fillId="2" borderId="5" xfId="1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3" fontId="4" fillId="2" borderId="7" xfId="1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3" fontId="4" fillId="2" borderId="2" xfId="1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6" fillId="2" borderId="0" xfId="1" applyFont="1" applyFill="1" applyAlignment="1">
      <alignment horizontal="center"/>
    </xf>
    <xf numFmtId="0" fontId="7" fillId="2" borderId="0" xfId="1" applyFont="1" applyFill="1" applyAlignment="1">
      <alignment horizontal="left" vertical="top" wrapText="1"/>
    </xf>
    <xf numFmtId="3" fontId="4" fillId="2" borderId="11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textRotation="90" wrapText="1"/>
    </xf>
    <xf numFmtId="0" fontId="8" fillId="2" borderId="12" xfId="0" applyFont="1" applyFill="1" applyBorder="1" applyAlignment="1">
      <alignment horizontal="center" vertical="center" wrapText="1"/>
    </xf>
    <xf numFmtId="3" fontId="7" fillId="2" borderId="2" xfId="1" applyNumberFormat="1" applyFont="1" applyFill="1" applyBorder="1" applyAlignment="1">
      <alignment horizontal="center" vertical="center" wrapText="1"/>
    </xf>
    <xf numFmtId="3" fontId="7" fillId="2" borderId="3" xfId="1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textRotation="90" wrapText="1"/>
    </xf>
    <xf numFmtId="0" fontId="7" fillId="2" borderId="4" xfId="1" applyFont="1" applyFill="1" applyBorder="1" applyAlignment="1">
      <alignment horizontal="center" vertical="center" textRotation="90" wrapText="1"/>
    </xf>
  </cellXfs>
  <cellStyles count="4">
    <cellStyle name="Обычный" xfId="0" builtinId="0"/>
    <cellStyle name="Обычный 2" xfId="1"/>
    <cellStyle name="Обычный 3" xfId="2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2:AA81"/>
  <sheetViews>
    <sheetView tabSelected="1" zoomScale="70" zoomScaleNormal="70" workbookViewId="0">
      <selection sqref="A1:XFD1048576"/>
    </sheetView>
  </sheetViews>
  <sheetFormatPr defaultRowHeight="15" outlineLevelRow="1" x14ac:dyDescent="0.25"/>
  <cols>
    <col min="1" max="1" width="3.85546875" style="12" customWidth="1"/>
    <col min="2" max="2" width="5.42578125" style="1" customWidth="1"/>
    <col min="3" max="3" width="11.28515625" style="1" customWidth="1"/>
    <col min="4" max="4" width="37.28515625" style="1" customWidth="1"/>
    <col min="5" max="5" width="6.85546875" style="1" customWidth="1"/>
    <col min="6" max="6" width="10.140625" style="1" bestFit="1" customWidth="1"/>
    <col min="7" max="7" width="9.85546875" style="1" customWidth="1"/>
    <col min="8" max="8" width="10.7109375" style="1" customWidth="1"/>
    <col min="9" max="9" width="9.5703125" style="1" customWidth="1"/>
    <col min="10" max="10" width="9.85546875" style="1" customWidth="1"/>
    <col min="11" max="11" width="14.42578125" style="1" customWidth="1"/>
    <col min="12" max="12" width="11.140625" style="1" customWidth="1"/>
    <col min="13" max="13" width="22" style="1" customWidth="1"/>
    <col min="14" max="14" width="11.140625" style="1" customWidth="1"/>
    <col min="15" max="15" width="12.85546875" style="1" customWidth="1"/>
    <col min="16" max="16" width="9.42578125" style="1" customWidth="1"/>
    <col min="17" max="17" width="9.85546875" style="1" customWidth="1"/>
    <col min="18" max="18" width="15.5703125" style="1" customWidth="1"/>
    <col min="19" max="19" width="16" style="1" customWidth="1"/>
    <col min="20" max="20" width="12.42578125" style="1" customWidth="1"/>
    <col min="21" max="21" width="12.140625" style="1" customWidth="1"/>
    <col min="22" max="22" width="15.85546875" style="1" customWidth="1"/>
    <col min="23" max="23" width="15.7109375" style="1" customWidth="1"/>
    <col min="24" max="25" width="16.7109375" style="1" customWidth="1"/>
    <col min="26" max="26" width="11.28515625" style="12" customWidth="1"/>
    <col min="27" max="27" width="13.5703125" style="1" bestFit="1" customWidth="1"/>
    <col min="28" max="16384" width="9.140625" style="12"/>
  </cols>
  <sheetData>
    <row r="2" spans="1:26" x14ac:dyDescent="0.25">
      <c r="Y2" s="2" t="s">
        <v>35</v>
      </c>
    </row>
    <row r="3" spans="1:26" x14ac:dyDescent="0.25">
      <c r="Y3" s="2" t="s">
        <v>36</v>
      </c>
    </row>
    <row r="4" spans="1:26" x14ac:dyDescent="0.25">
      <c r="Y4" s="2" t="s">
        <v>37</v>
      </c>
    </row>
    <row r="5" spans="1:26" x14ac:dyDescent="0.25">
      <c r="Y5" s="2" t="s">
        <v>117</v>
      </c>
    </row>
    <row r="6" spans="1:26" x14ac:dyDescent="0.25">
      <c r="Y6" s="2" t="s">
        <v>118</v>
      </c>
    </row>
    <row r="7" spans="1:26" x14ac:dyDescent="0.25">
      <c r="Y7" s="2"/>
    </row>
    <row r="8" spans="1:26" x14ac:dyDescent="0.25">
      <c r="B8" s="101" t="s">
        <v>62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</row>
    <row r="9" spans="1:26" x14ac:dyDescent="0.25">
      <c r="B9" s="101" t="s">
        <v>0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</row>
    <row r="10" spans="1:26" x14ac:dyDescent="0.25">
      <c r="B10" s="101" t="s">
        <v>1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</row>
    <row r="11" spans="1:26" x14ac:dyDescent="0.25">
      <c r="B11" s="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6" ht="52.5" customHeight="1" x14ac:dyDescent="0.25">
      <c r="B12" s="90" t="s">
        <v>2</v>
      </c>
      <c r="C12" s="90" t="s">
        <v>3</v>
      </c>
      <c r="D12" s="90"/>
      <c r="E12" s="90"/>
      <c r="F12" s="90"/>
      <c r="G12" s="90"/>
      <c r="H12" s="90"/>
      <c r="I12" s="72" t="s">
        <v>33</v>
      </c>
      <c r="J12" s="90" t="s">
        <v>23</v>
      </c>
      <c r="K12" s="90"/>
      <c r="L12" s="90"/>
      <c r="M12" s="90"/>
      <c r="N12" s="90" t="s">
        <v>24</v>
      </c>
      <c r="O12" s="90"/>
      <c r="P12" s="90"/>
      <c r="Q12" s="90"/>
      <c r="R12" s="90" t="s">
        <v>25</v>
      </c>
      <c r="S12" s="90"/>
      <c r="T12" s="90"/>
      <c r="U12" s="90"/>
      <c r="V12" s="90"/>
      <c r="W12" s="90"/>
      <c r="X12" s="90" t="s">
        <v>4</v>
      </c>
      <c r="Y12" s="90" t="s">
        <v>26</v>
      </c>
    </row>
    <row r="13" spans="1:26" ht="107.25" customHeight="1" x14ac:dyDescent="0.25">
      <c r="B13" s="90"/>
      <c r="C13" s="90" t="s">
        <v>5</v>
      </c>
      <c r="D13" s="90" t="s">
        <v>27</v>
      </c>
      <c r="E13" s="90" t="s">
        <v>38</v>
      </c>
      <c r="F13" s="90" t="s">
        <v>52</v>
      </c>
      <c r="G13" s="90"/>
      <c r="H13" s="90" t="s">
        <v>28</v>
      </c>
      <c r="I13" s="73"/>
      <c r="J13" s="90" t="s">
        <v>6</v>
      </c>
      <c r="K13" s="90" t="s">
        <v>54</v>
      </c>
      <c r="L13" s="90" t="s">
        <v>119</v>
      </c>
      <c r="M13" s="90" t="s">
        <v>7</v>
      </c>
      <c r="N13" s="90" t="s">
        <v>29</v>
      </c>
      <c r="O13" s="90"/>
      <c r="P13" s="90" t="s">
        <v>8</v>
      </c>
      <c r="Q13" s="90" t="s">
        <v>9</v>
      </c>
      <c r="R13" s="90" t="s">
        <v>59</v>
      </c>
      <c r="S13" s="90"/>
      <c r="T13" s="90" t="s">
        <v>60</v>
      </c>
      <c r="U13" s="90"/>
      <c r="V13" s="90" t="s">
        <v>61</v>
      </c>
      <c r="W13" s="90"/>
      <c r="X13" s="90"/>
      <c r="Y13" s="90"/>
      <c r="Z13" s="13"/>
    </row>
    <row r="14" spans="1:26" ht="63" customHeight="1" x14ac:dyDescent="0.25">
      <c r="B14" s="90"/>
      <c r="C14" s="90"/>
      <c r="D14" s="90"/>
      <c r="E14" s="90"/>
      <c r="F14" s="9" t="s">
        <v>11</v>
      </c>
      <c r="G14" s="9" t="s">
        <v>12</v>
      </c>
      <c r="H14" s="90"/>
      <c r="I14" s="79"/>
      <c r="J14" s="90"/>
      <c r="K14" s="90"/>
      <c r="L14" s="90"/>
      <c r="M14" s="90"/>
      <c r="N14" s="9" t="s">
        <v>10</v>
      </c>
      <c r="O14" s="9" t="s">
        <v>30</v>
      </c>
      <c r="P14" s="90"/>
      <c r="Q14" s="90"/>
      <c r="R14" s="9" t="s">
        <v>31</v>
      </c>
      <c r="S14" s="9" t="s">
        <v>32</v>
      </c>
      <c r="T14" s="9" t="s">
        <v>31</v>
      </c>
      <c r="U14" s="9" t="s">
        <v>32</v>
      </c>
      <c r="V14" s="9" t="s">
        <v>31</v>
      </c>
      <c r="W14" s="9" t="s">
        <v>32</v>
      </c>
      <c r="X14" s="90"/>
      <c r="Y14" s="90"/>
      <c r="Z14" s="13"/>
    </row>
    <row r="15" spans="1:26" ht="28.5" customHeight="1" x14ac:dyDescent="0.25">
      <c r="B15" s="10">
        <v>1</v>
      </c>
      <c r="C15" s="10">
        <v>2</v>
      </c>
      <c r="D15" s="10">
        <v>3</v>
      </c>
      <c r="E15" s="10">
        <v>4</v>
      </c>
      <c r="F15" s="10">
        <v>5</v>
      </c>
      <c r="G15" s="10">
        <v>6</v>
      </c>
      <c r="H15" s="10">
        <v>7</v>
      </c>
      <c r="I15" s="10">
        <v>8</v>
      </c>
      <c r="J15" s="10">
        <v>9</v>
      </c>
      <c r="K15" s="10">
        <v>10</v>
      </c>
      <c r="L15" s="10">
        <v>11</v>
      </c>
      <c r="M15" s="10">
        <v>12</v>
      </c>
      <c r="N15" s="10">
        <v>13</v>
      </c>
      <c r="O15" s="10">
        <v>14</v>
      </c>
      <c r="P15" s="10">
        <v>15</v>
      </c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  <c r="X15" s="10">
        <v>23</v>
      </c>
      <c r="Y15" s="10">
        <v>24</v>
      </c>
      <c r="Z15" s="13"/>
    </row>
    <row r="16" spans="1:26" x14ac:dyDescent="0.25">
      <c r="A16" s="24"/>
      <c r="B16" s="25"/>
      <c r="C16" s="98" t="s">
        <v>39</v>
      </c>
      <c r="D16" s="37" t="s">
        <v>13</v>
      </c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6"/>
      <c r="Z16" s="13"/>
    </row>
    <row r="17" spans="1:26" ht="51.75" customHeight="1" x14ac:dyDescent="0.25">
      <c r="A17" s="24"/>
      <c r="B17" s="30">
        <f>B16+1</f>
        <v>1</v>
      </c>
      <c r="C17" s="98"/>
      <c r="D17" s="31" t="s">
        <v>95</v>
      </c>
      <c r="E17" s="90" t="s">
        <v>120</v>
      </c>
      <c r="F17" s="81">
        <v>2209048</v>
      </c>
      <c r="G17" s="81">
        <v>2268421</v>
      </c>
      <c r="H17" s="80" t="s">
        <v>92</v>
      </c>
      <c r="I17" s="98" t="s">
        <v>19</v>
      </c>
      <c r="J17" s="61">
        <f>SUM(J18:J20)</f>
        <v>636292</v>
      </c>
      <c r="K17" s="61">
        <f>SUM(K18:K20)</f>
        <v>651412.37303999998</v>
      </c>
      <c r="L17" s="6">
        <f>K17-J17</f>
        <v>15120.373039999977</v>
      </c>
      <c r="M17" s="26" t="s">
        <v>55</v>
      </c>
      <c r="N17" s="83">
        <f>K24</f>
        <v>1057834.7586099999</v>
      </c>
      <c r="O17" s="84"/>
      <c r="P17" s="47" t="s">
        <v>20</v>
      </c>
      <c r="Q17" s="47" t="s">
        <v>20</v>
      </c>
      <c r="R17" s="81" t="s">
        <v>96</v>
      </c>
      <c r="S17" s="82" t="s">
        <v>97</v>
      </c>
      <c r="T17" s="80" t="s">
        <v>45</v>
      </c>
      <c r="U17" s="80" t="s">
        <v>98</v>
      </c>
      <c r="V17" s="80" t="s">
        <v>48</v>
      </c>
      <c r="W17" s="80" t="s">
        <v>99</v>
      </c>
      <c r="X17" s="80" t="s">
        <v>112</v>
      </c>
      <c r="Y17" s="80" t="s">
        <v>50</v>
      </c>
      <c r="Z17" s="13"/>
    </row>
    <row r="18" spans="1:26" x14ac:dyDescent="0.25">
      <c r="A18" s="24"/>
      <c r="B18" s="28" t="s">
        <v>63</v>
      </c>
      <c r="C18" s="98"/>
      <c r="D18" s="32" t="s">
        <v>66</v>
      </c>
      <c r="E18" s="90"/>
      <c r="F18" s="81"/>
      <c r="G18" s="81"/>
      <c r="H18" s="80"/>
      <c r="I18" s="98"/>
      <c r="J18" s="62">
        <v>428123</v>
      </c>
      <c r="K18" s="62">
        <v>439768.57798</v>
      </c>
      <c r="L18" s="48"/>
      <c r="M18" s="26"/>
      <c r="N18" s="87"/>
      <c r="O18" s="86"/>
      <c r="P18" s="47"/>
      <c r="Q18" s="47"/>
      <c r="R18" s="81"/>
      <c r="S18" s="82"/>
      <c r="T18" s="80"/>
      <c r="U18" s="80"/>
      <c r="V18" s="80"/>
      <c r="W18" s="80"/>
      <c r="X18" s="80"/>
      <c r="Y18" s="80"/>
      <c r="Z18" s="13"/>
    </row>
    <row r="19" spans="1:26" x14ac:dyDescent="0.25">
      <c r="A19" s="24"/>
      <c r="B19" s="28" t="s">
        <v>64</v>
      </c>
      <c r="C19" s="98"/>
      <c r="D19" s="33" t="s">
        <v>67</v>
      </c>
      <c r="E19" s="90"/>
      <c r="F19" s="81"/>
      <c r="G19" s="81"/>
      <c r="H19" s="80"/>
      <c r="I19" s="98"/>
      <c r="J19" s="63">
        <v>81077</v>
      </c>
      <c r="K19" s="63">
        <v>84680.742360000004</v>
      </c>
      <c r="L19" s="48"/>
      <c r="M19" s="26"/>
      <c r="N19" s="87"/>
      <c r="O19" s="86"/>
      <c r="P19" s="47"/>
      <c r="Q19" s="47"/>
      <c r="R19" s="81"/>
      <c r="S19" s="82"/>
      <c r="T19" s="80"/>
      <c r="U19" s="80"/>
      <c r="V19" s="80"/>
      <c r="W19" s="80"/>
      <c r="X19" s="80"/>
      <c r="Y19" s="80"/>
      <c r="Z19" s="13"/>
    </row>
    <row r="20" spans="1:26" x14ac:dyDescent="0.25">
      <c r="A20" s="24"/>
      <c r="B20" s="28" t="s">
        <v>65</v>
      </c>
      <c r="C20" s="98"/>
      <c r="D20" s="33" t="s">
        <v>68</v>
      </c>
      <c r="E20" s="90"/>
      <c r="F20" s="81"/>
      <c r="G20" s="81"/>
      <c r="H20" s="80"/>
      <c r="I20" s="98"/>
      <c r="J20" s="63">
        <v>127092</v>
      </c>
      <c r="K20" s="63">
        <v>126963.0527</v>
      </c>
      <c r="L20" s="48"/>
      <c r="M20" s="26"/>
      <c r="N20" s="87"/>
      <c r="O20" s="86"/>
      <c r="P20" s="47"/>
      <c r="Q20" s="47"/>
      <c r="R20" s="81"/>
      <c r="S20" s="82"/>
      <c r="T20" s="80"/>
      <c r="U20" s="80"/>
      <c r="V20" s="80"/>
      <c r="W20" s="80"/>
      <c r="X20" s="80"/>
      <c r="Y20" s="80"/>
      <c r="Z20" s="13"/>
    </row>
    <row r="21" spans="1:26" ht="31.5" customHeight="1" x14ac:dyDescent="0.25">
      <c r="A21" s="24"/>
      <c r="B21" s="30">
        <f>B17+1</f>
        <v>2</v>
      </c>
      <c r="C21" s="98"/>
      <c r="D21" s="34" t="s">
        <v>69</v>
      </c>
      <c r="E21" s="90"/>
      <c r="F21" s="81"/>
      <c r="G21" s="81"/>
      <c r="H21" s="80"/>
      <c r="I21" s="98"/>
      <c r="J21" s="64">
        <v>253378</v>
      </c>
      <c r="K21" s="64">
        <v>255442.55359</v>
      </c>
      <c r="L21" s="6">
        <f t="shared" ref="L21:L23" si="0">K21-J21</f>
        <v>2064.5535899999959</v>
      </c>
      <c r="M21" s="26" t="s">
        <v>56</v>
      </c>
      <c r="N21" s="85"/>
      <c r="O21" s="86"/>
      <c r="P21" s="47" t="s">
        <v>20</v>
      </c>
      <c r="Q21" s="47" t="s">
        <v>20</v>
      </c>
      <c r="R21" s="80"/>
      <c r="S21" s="80"/>
      <c r="T21" s="80"/>
      <c r="U21" s="80"/>
      <c r="V21" s="80"/>
      <c r="W21" s="80"/>
      <c r="X21" s="80"/>
      <c r="Y21" s="80"/>
      <c r="Z21" s="13"/>
    </row>
    <row r="22" spans="1:26" ht="25.5" x14ac:dyDescent="0.25">
      <c r="A22" s="24"/>
      <c r="B22" s="30">
        <f t="shared" ref="B22:B23" si="1">B21+1</f>
        <v>3</v>
      </c>
      <c r="C22" s="98"/>
      <c r="D22" s="34" t="s">
        <v>70</v>
      </c>
      <c r="E22" s="90"/>
      <c r="F22" s="81"/>
      <c r="G22" s="81"/>
      <c r="H22" s="80"/>
      <c r="I22" s="98"/>
      <c r="J22" s="64">
        <v>113756</v>
      </c>
      <c r="K22" s="64">
        <v>117441.15966</v>
      </c>
      <c r="L22" s="6">
        <f t="shared" si="0"/>
        <v>3685.1596600000048</v>
      </c>
      <c r="M22" s="26" t="s">
        <v>56</v>
      </c>
      <c r="N22" s="85"/>
      <c r="O22" s="86"/>
      <c r="P22" s="47" t="s">
        <v>20</v>
      </c>
      <c r="Q22" s="47" t="s">
        <v>20</v>
      </c>
      <c r="R22" s="80"/>
      <c r="S22" s="80"/>
      <c r="T22" s="80"/>
      <c r="U22" s="80"/>
      <c r="V22" s="80"/>
      <c r="W22" s="80"/>
      <c r="X22" s="80"/>
      <c r="Y22" s="80"/>
      <c r="Z22" s="13"/>
    </row>
    <row r="23" spans="1:26" ht="25.5" x14ac:dyDescent="0.25">
      <c r="A23" s="24"/>
      <c r="B23" s="30">
        <f t="shared" si="1"/>
        <v>4</v>
      </c>
      <c r="C23" s="98"/>
      <c r="D23" s="34" t="s">
        <v>71</v>
      </c>
      <c r="E23" s="90"/>
      <c r="F23" s="81"/>
      <c r="G23" s="81"/>
      <c r="H23" s="80"/>
      <c r="I23" s="98"/>
      <c r="J23" s="64">
        <v>26646</v>
      </c>
      <c r="K23" s="64">
        <v>33538.672319999998</v>
      </c>
      <c r="L23" s="6">
        <f t="shared" si="0"/>
        <v>6892.6723199999979</v>
      </c>
      <c r="M23" s="26" t="s">
        <v>94</v>
      </c>
      <c r="N23" s="85"/>
      <c r="O23" s="86"/>
      <c r="P23" s="47" t="s">
        <v>20</v>
      </c>
      <c r="Q23" s="47" t="s">
        <v>20</v>
      </c>
      <c r="R23" s="80"/>
      <c r="S23" s="80"/>
      <c r="T23" s="80"/>
      <c r="U23" s="80"/>
      <c r="V23" s="80"/>
      <c r="W23" s="80"/>
      <c r="X23" s="80"/>
      <c r="Y23" s="80"/>
      <c r="Z23" s="13"/>
    </row>
    <row r="24" spans="1:26" x14ac:dyDescent="0.25">
      <c r="A24" s="24"/>
      <c r="B24" s="30"/>
      <c r="C24" s="98"/>
      <c r="D24" s="5" t="s">
        <v>14</v>
      </c>
      <c r="E24" s="90"/>
      <c r="F24" s="58">
        <f>F17</f>
        <v>2209048</v>
      </c>
      <c r="G24" s="58">
        <f>G17</f>
        <v>2268421</v>
      </c>
      <c r="H24" s="80"/>
      <c r="I24" s="98"/>
      <c r="J24" s="6">
        <f>J17+J21+J22+J23</f>
        <v>1030072</v>
      </c>
      <c r="K24" s="6">
        <f>K17+K21+K22+K23</f>
        <v>1057834.7586099999</v>
      </c>
      <c r="L24" s="6">
        <f>SUM(L17:L23)</f>
        <v>27762.758609999975</v>
      </c>
      <c r="M24" s="25"/>
      <c r="N24" s="88"/>
      <c r="O24" s="89"/>
      <c r="P24" s="47" t="s">
        <v>20</v>
      </c>
      <c r="Q24" s="47" t="s">
        <v>20</v>
      </c>
      <c r="R24" s="80"/>
      <c r="S24" s="80"/>
      <c r="T24" s="80"/>
      <c r="U24" s="80"/>
      <c r="V24" s="80"/>
      <c r="W24" s="80"/>
      <c r="X24" s="80"/>
      <c r="Y24" s="80"/>
      <c r="Z24" s="13"/>
    </row>
    <row r="25" spans="1:26" x14ac:dyDescent="0.25">
      <c r="A25" s="24"/>
      <c r="B25" s="30"/>
      <c r="C25" s="98"/>
      <c r="D25" s="29" t="s">
        <v>15</v>
      </c>
      <c r="E25" s="90"/>
      <c r="F25" s="81"/>
      <c r="G25" s="81"/>
      <c r="H25" s="80"/>
      <c r="I25" s="98"/>
      <c r="J25" s="90" t="s">
        <v>15</v>
      </c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13"/>
    </row>
    <row r="26" spans="1:26" ht="26.25" customHeight="1" x14ac:dyDescent="0.25">
      <c r="A26" s="24"/>
      <c r="B26" s="74" t="s">
        <v>82</v>
      </c>
      <c r="C26" s="98"/>
      <c r="D26" s="99" t="s">
        <v>72</v>
      </c>
      <c r="E26" s="90"/>
      <c r="F26" s="81">
        <v>903196</v>
      </c>
      <c r="G26" s="81">
        <v>725647</v>
      </c>
      <c r="H26" s="80"/>
      <c r="I26" s="98"/>
      <c r="J26" s="93">
        <v>200894</v>
      </c>
      <c r="K26" s="93">
        <v>215957.65504000001</v>
      </c>
      <c r="L26" s="95">
        <f>K26-J26</f>
        <v>15063.655040000012</v>
      </c>
      <c r="M26" s="91" t="s">
        <v>56</v>
      </c>
      <c r="N26" s="83">
        <f>K28</f>
        <v>215957.65504000001</v>
      </c>
      <c r="O26" s="84"/>
      <c r="P26" s="47" t="s">
        <v>21</v>
      </c>
      <c r="Q26" s="47" t="s">
        <v>21</v>
      </c>
      <c r="R26" s="81" t="s">
        <v>101</v>
      </c>
      <c r="S26" s="82" t="s">
        <v>102</v>
      </c>
      <c r="T26" s="80" t="s">
        <v>46</v>
      </c>
      <c r="U26" s="80" t="s">
        <v>103</v>
      </c>
      <c r="V26" s="80" t="s">
        <v>41</v>
      </c>
      <c r="W26" s="80" t="s">
        <v>100</v>
      </c>
      <c r="X26" s="80" t="s">
        <v>111</v>
      </c>
      <c r="Y26" s="80" t="s">
        <v>51</v>
      </c>
      <c r="Z26" s="13"/>
    </row>
    <row r="27" spans="1:26" ht="29.25" customHeight="1" x14ac:dyDescent="0.25">
      <c r="A27" s="24"/>
      <c r="B27" s="97"/>
      <c r="C27" s="98"/>
      <c r="D27" s="100"/>
      <c r="E27" s="90"/>
      <c r="F27" s="81"/>
      <c r="G27" s="81"/>
      <c r="H27" s="80"/>
      <c r="I27" s="98"/>
      <c r="J27" s="96"/>
      <c r="K27" s="94"/>
      <c r="L27" s="96"/>
      <c r="M27" s="92"/>
      <c r="N27" s="85"/>
      <c r="O27" s="86"/>
      <c r="P27" s="47" t="s">
        <v>21</v>
      </c>
      <c r="Q27" s="47" t="s">
        <v>21</v>
      </c>
      <c r="R27" s="80"/>
      <c r="S27" s="80"/>
      <c r="T27" s="80"/>
      <c r="U27" s="80"/>
      <c r="V27" s="80"/>
      <c r="W27" s="80"/>
      <c r="X27" s="80"/>
      <c r="Y27" s="80"/>
      <c r="Z27" s="13"/>
    </row>
    <row r="28" spans="1:26" ht="113.25" customHeight="1" x14ac:dyDescent="0.25">
      <c r="A28" s="24"/>
      <c r="B28" s="30"/>
      <c r="C28" s="98"/>
      <c r="D28" s="5" t="s">
        <v>16</v>
      </c>
      <c r="E28" s="90"/>
      <c r="F28" s="58">
        <f>F26</f>
        <v>903196</v>
      </c>
      <c r="G28" s="58">
        <f>G26</f>
        <v>725647</v>
      </c>
      <c r="H28" s="80"/>
      <c r="I28" s="98"/>
      <c r="J28" s="6">
        <f>SUM(J26:J27)</f>
        <v>200894</v>
      </c>
      <c r="K28" s="6">
        <f>SUM(K26:K27)</f>
        <v>215957.65504000001</v>
      </c>
      <c r="L28" s="6">
        <f>K28-J28</f>
        <v>15063.655040000012</v>
      </c>
      <c r="M28" s="49"/>
      <c r="N28" s="88"/>
      <c r="O28" s="89"/>
      <c r="P28" s="47" t="s">
        <v>21</v>
      </c>
      <c r="Q28" s="47" t="s">
        <v>21</v>
      </c>
      <c r="R28" s="80"/>
      <c r="S28" s="80"/>
      <c r="T28" s="80"/>
      <c r="U28" s="80"/>
      <c r="V28" s="80"/>
      <c r="W28" s="80"/>
      <c r="X28" s="80"/>
      <c r="Y28" s="80"/>
      <c r="Z28" s="13"/>
    </row>
    <row r="29" spans="1:26" ht="15" customHeight="1" x14ac:dyDescent="0.25">
      <c r="A29" s="24"/>
      <c r="B29" s="30"/>
      <c r="C29" s="104" t="s">
        <v>40</v>
      </c>
      <c r="D29" s="29" t="s">
        <v>17</v>
      </c>
      <c r="E29" s="72" t="s">
        <v>120</v>
      </c>
      <c r="F29" s="81"/>
      <c r="G29" s="81"/>
      <c r="H29" s="74">
        <v>2017</v>
      </c>
      <c r="I29" s="98" t="s">
        <v>19</v>
      </c>
      <c r="J29" s="90" t="s">
        <v>17</v>
      </c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13"/>
    </row>
    <row r="30" spans="1:26" ht="51" x14ac:dyDescent="0.25">
      <c r="A30" s="24"/>
      <c r="B30" s="30" t="s">
        <v>83</v>
      </c>
      <c r="C30" s="109"/>
      <c r="D30" s="34" t="s">
        <v>73</v>
      </c>
      <c r="E30" s="73"/>
      <c r="F30" s="106">
        <v>1547458</v>
      </c>
      <c r="G30" s="106">
        <v>1450999</v>
      </c>
      <c r="H30" s="75"/>
      <c r="I30" s="98"/>
      <c r="J30" s="64">
        <v>116154</v>
      </c>
      <c r="K30" s="64">
        <v>117732.73263</v>
      </c>
      <c r="L30" s="6">
        <f t="shared" ref="L30:L39" si="2">K30-J30</f>
        <v>1578.7326299999986</v>
      </c>
      <c r="M30" s="26" t="s">
        <v>56</v>
      </c>
      <c r="N30" s="83">
        <f>K39</f>
        <v>330131.55926000007</v>
      </c>
      <c r="O30" s="84"/>
      <c r="P30" s="47" t="s">
        <v>21</v>
      </c>
      <c r="Q30" s="47" t="s">
        <v>22</v>
      </c>
      <c r="R30" s="81" t="s">
        <v>43</v>
      </c>
      <c r="S30" s="82" t="s">
        <v>106</v>
      </c>
      <c r="T30" s="80" t="s">
        <v>47</v>
      </c>
      <c r="U30" s="80" t="s">
        <v>104</v>
      </c>
      <c r="V30" s="74" t="s">
        <v>42</v>
      </c>
      <c r="W30" s="74" t="s">
        <v>105</v>
      </c>
      <c r="X30" s="80" t="s">
        <v>110</v>
      </c>
      <c r="Y30" s="80" t="s">
        <v>51</v>
      </c>
      <c r="Z30" s="13"/>
    </row>
    <row r="31" spans="1:26" ht="102" x14ac:dyDescent="0.25">
      <c r="A31" s="24"/>
      <c r="B31" s="30" t="s">
        <v>84</v>
      </c>
      <c r="C31" s="109"/>
      <c r="D31" s="34" t="s">
        <v>74</v>
      </c>
      <c r="E31" s="73"/>
      <c r="F31" s="107"/>
      <c r="G31" s="107"/>
      <c r="H31" s="75"/>
      <c r="I31" s="98"/>
      <c r="J31" s="64">
        <v>111799</v>
      </c>
      <c r="K31" s="64">
        <v>108720.02546</v>
      </c>
      <c r="L31" s="6">
        <f t="shared" si="2"/>
        <v>-3078.9745399999956</v>
      </c>
      <c r="M31" s="26" t="s">
        <v>58</v>
      </c>
      <c r="N31" s="85"/>
      <c r="O31" s="86"/>
      <c r="P31" s="47" t="s">
        <v>21</v>
      </c>
      <c r="Q31" s="47" t="s">
        <v>22</v>
      </c>
      <c r="R31" s="80"/>
      <c r="S31" s="80"/>
      <c r="T31" s="80"/>
      <c r="U31" s="80"/>
      <c r="V31" s="75"/>
      <c r="W31" s="75"/>
      <c r="X31" s="80"/>
      <c r="Y31" s="80"/>
      <c r="Z31" s="13"/>
    </row>
    <row r="32" spans="1:26" ht="102" x14ac:dyDescent="0.25">
      <c r="A32" s="24"/>
      <c r="B32" s="30" t="s">
        <v>85</v>
      </c>
      <c r="C32" s="109"/>
      <c r="D32" s="34" t="s">
        <v>75</v>
      </c>
      <c r="E32" s="73"/>
      <c r="F32" s="107"/>
      <c r="G32" s="107"/>
      <c r="H32" s="75"/>
      <c r="I32" s="98"/>
      <c r="J32" s="64">
        <v>40849</v>
      </c>
      <c r="K32" s="64">
        <v>40229.880080000003</v>
      </c>
      <c r="L32" s="6">
        <f t="shared" si="2"/>
        <v>-619.11991999999736</v>
      </c>
      <c r="M32" s="26" t="s">
        <v>58</v>
      </c>
      <c r="N32" s="85"/>
      <c r="O32" s="86"/>
      <c r="P32" s="47" t="s">
        <v>21</v>
      </c>
      <c r="Q32" s="47" t="s">
        <v>22</v>
      </c>
      <c r="R32" s="80"/>
      <c r="S32" s="80"/>
      <c r="T32" s="80"/>
      <c r="U32" s="80"/>
      <c r="V32" s="75"/>
      <c r="W32" s="75"/>
      <c r="X32" s="80"/>
      <c r="Y32" s="80"/>
      <c r="Z32" s="13"/>
    </row>
    <row r="33" spans="1:27" ht="25.5" x14ac:dyDescent="0.25">
      <c r="A33" s="24"/>
      <c r="B33" s="30" t="s">
        <v>86</v>
      </c>
      <c r="C33" s="109"/>
      <c r="D33" s="34" t="s">
        <v>76</v>
      </c>
      <c r="E33" s="73"/>
      <c r="F33" s="107"/>
      <c r="G33" s="107"/>
      <c r="H33" s="75"/>
      <c r="I33" s="98"/>
      <c r="J33" s="64">
        <v>19460</v>
      </c>
      <c r="K33" s="64">
        <v>19725.7225</v>
      </c>
      <c r="L33" s="6">
        <f t="shared" si="2"/>
        <v>265.72249999999985</v>
      </c>
      <c r="M33" s="26" t="s">
        <v>56</v>
      </c>
      <c r="N33" s="85"/>
      <c r="O33" s="86"/>
      <c r="P33" s="47" t="s">
        <v>21</v>
      </c>
      <c r="Q33" s="47" t="s">
        <v>22</v>
      </c>
      <c r="R33" s="80"/>
      <c r="S33" s="80"/>
      <c r="T33" s="80"/>
      <c r="U33" s="80"/>
      <c r="V33" s="75"/>
      <c r="W33" s="75"/>
      <c r="X33" s="80"/>
      <c r="Y33" s="80"/>
      <c r="Z33" s="13"/>
    </row>
    <row r="34" spans="1:27" ht="25.5" x14ac:dyDescent="0.25">
      <c r="A34" s="24"/>
      <c r="B34" s="30" t="s">
        <v>87</v>
      </c>
      <c r="C34" s="109"/>
      <c r="D34" s="34" t="s">
        <v>77</v>
      </c>
      <c r="E34" s="73"/>
      <c r="F34" s="107"/>
      <c r="G34" s="107"/>
      <c r="H34" s="75"/>
      <c r="I34" s="98"/>
      <c r="J34" s="64">
        <v>3928</v>
      </c>
      <c r="K34" s="64">
        <v>3955.1387500000001</v>
      </c>
      <c r="L34" s="48">
        <f t="shared" si="2"/>
        <v>27.138750000000073</v>
      </c>
      <c r="M34" s="26" t="s">
        <v>93</v>
      </c>
      <c r="N34" s="85"/>
      <c r="O34" s="86"/>
      <c r="P34" s="47" t="s">
        <v>21</v>
      </c>
      <c r="Q34" s="47" t="s">
        <v>22</v>
      </c>
      <c r="R34" s="80"/>
      <c r="S34" s="80"/>
      <c r="T34" s="80"/>
      <c r="U34" s="80"/>
      <c r="V34" s="75"/>
      <c r="W34" s="75"/>
      <c r="X34" s="80"/>
      <c r="Y34" s="80"/>
      <c r="Z34" s="13"/>
    </row>
    <row r="35" spans="1:27" ht="38.25" x14ac:dyDescent="0.25">
      <c r="A35" s="24"/>
      <c r="B35" s="30" t="s">
        <v>88</v>
      </c>
      <c r="C35" s="109"/>
      <c r="D35" s="34" t="s">
        <v>78</v>
      </c>
      <c r="E35" s="73"/>
      <c r="F35" s="107"/>
      <c r="G35" s="107"/>
      <c r="H35" s="75"/>
      <c r="I35" s="98"/>
      <c r="J35" s="64">
        <v>3467</v>
      </c>
      <c r="K35" s="64">
        <v>6884.46</v>
      </c>
      <c r="L35" s="6">
        <f t="shared" si="2"/>
        <v>3417.46</v>
      </c>
      <c r="M35" s="26" t="s">
        <v>93</v>
      </c>
      <c r="N35" s="85"/>
      <c r="O35" s="86"/>
      <c r="P35" s="47" t="s">
        <v>21</v>
      </c>
      <c r="Q35" s="47" t="s">
        <v>22</v>
      </c>
      <c r="R35" s="80"/>
      <c r="S35" s="80"/>
      <c r="T35" s="80"/>
      <c r="U35" s="80"/>
      <c r="V35" s="75"/>
      <c r="W35" s="75"/>
      <c r="X35" s="80"/>
      <c r="Y35" s="80"/>
      <c r="Z35" s="13"/>
    </row>
    <row r="36" spans="1:27" ht="25.5" x14ac:dyDescent="0.25">
      <c r="A36" s="24"/>
      <c r="B36" s="30" t="s">
        <v>89</v>
      </c>
      <c r="C36" s="109"/>
      <c r="D36" s="34" t="s">
        <v>79</v>
      </c>
      <c r="E36" s="73"/>
      <c r="F36" s="107"/>
      <c r="G36" s="107"/>
      <c r="H36" s="75"/>
      <c r="I36" s="98"/>
      <c r="J36" s="64">
        <v>9732</v>
      </c>
      <c r="K36" s="64">
        <v>9732.1428599999999</v>
      </c>
      <c r="L36" s="6">
        <f t="shared" si="2"/>
        <v>0.14285999999992782</v>
      </c>
      <c r="M36" s="26" t="s">
        <v>57</v>
      </c>
      <c r="N36" s="85"/>
      <c r="O36" s="86"/>
      <c r="P36" s="47" t="s">
        <v>21</v>
      </c>
      <c r="Q36" s="47" t="s">
        <v>22</v>
      </c>
      <c r="R36" s="80"/>
      <c r="S36" s="80"/>
      <c r="T36" s="80"/>
      <c r="U36" s="80"/>
      <c r="V36" s="75"/>
      <c r="W36" s="75"/>
      <c r="X36" s="80"/>
      <c r="Y36" s="80"/>
      <c r="Z36" s="13"/>
    </row>
    <row r="37" spans="1:27" ht="28.5" customHeight="1" x14ac:dyDescent="0.25">
      <c r="A37" s="24"/>
      <c r="B37" s="30" t="s">
        <v>90</v>
      </c>
      <c r="C37" s="109"/>
      <c r="D37" s="34" t="s">
        <v>80</v>
      </c>
      <c r="E37" s="73"/>
      <c r="F37" s="108"/>
      <c r="G37" s="108"/>
      <c r="H37" s="75"/>
      <c r="I37" s="98"/>
      <c r="J37" s="64">
        <v>13124</v>
      </c>
      <c r="K37" s="64">
        <v>13805.65698</v>
      </c>
      <c r="L37" s="6">
        <f t="shared" si="2"/>
        <v>681.65697999999975</v>
      </c>
      <c r="M37" s="26" t="s">
        <v>56</v>
      </c>
      <c r="N37" s="85"/>
      <c r="O37" s="86"/>
      <c r="P37" s="60" t="s">
        <v>21</v>
      </c>
      <c r="Q37" s="60" t="s">
        <v>22</v>
      </c>
      <c r="R37" s="80"/>
      <c r="S37" s="80"/>
      <c r="T37" s="80"/>
      <c r="U37" s="80"/>
      <c r="V37" s="75"/>
      <c r="W37" s="75"/>
      <c r="X37" s="80"/>
      <c r="Y37" s="80"/>
      <c r="Z37" s="13"/>
    </row>
    <row r="38" spans="1:27" ht="81" customHeight="1" x14ac:dyDescent="0.25">
      <c r="A38" s="24"/>
      <c r="B38" s="30" t="s">
        <v>91</v>
      </c>
      <c r="C38" s="109"/>
      <c r="D38" s="34" t="s">
        <v>81</v>
      </c>
      <c r="E38" s="73"/>
      <c r="F38" s="108"/>
      <c r="G38" s="108"/>
      <c r="H38" s="75"/>
      <c r="I38" s="98"/>
      <c r="J38" s="64">
        <v>18360</v>
      </c>
      <c r="K38" s="64">
        <v>9345.7999999999993</v>
      </c>
      <c r="L38" s="6">
        <f t="shared" si="2"/>
        <v>-9014.2000000000007</v>
      </c>
      <c r="M38" s="26" t="s">
        <v>129</v>
      </c>
      <c r="N38" s="85"/>
      <c r="O38" s="86"/>
      <c r="P38" s="60" t="s">
        <v>21</v>
      </c>
      <c r="Q38" s="60" t="s">
        <v>22</v>
      </c>
      <c r="R38" s="80"/>
      <c r="S38" s="80"/>
      <c r="T38" s="80"/>
      <c r="U38" s="80"/>
      <c r="V38" s="75"/>
      <c r="W38" s="75"/>
      <c r="X38" s="80"/>
      <c r="Y38" s="80"/>
      <c r="Z38" s="13"/>
    </row>
    <row r="39" spans="1:27" ht="23.25" customHeight="1" x14ac:dyDescent="0.25">
      <c r="A39" s="24"/>
      <c r="B39" s="30"/>
      <c r="C39" s="109"/>
      <c r="D39" s="54" t="s">
        <v>18</v>
      </c>
      <c r="E39" s="73"/>
      <c r="F39" s="46">
        <f>F30</f>
        <v>1547458</v>
      </c>
      <c r="G39" s="46">
        <f>G30</f>
        <v>1450999</v>
      </c>
      <c r="H39" s="75"/>
      <c r="I39" s="104"/>
      <c r="J39" s="46">
        <f>SUM(J30:J38)</f>
        <v>336873</v>
      </c>
      <c r="K39" s="46">
        <f>SUM(K30:K38)</f>
        <v>330131.55926000007</v>
      </c>
      <c r="L39" s="46">
        <f t="shared" si="2"/>
        <v>-6741.4407399999327</v>
      </c>
      <c r="M39" s="55"/>
      <c r="N39" s="85"/>
      <c r="O39" s="86"/>
      <c r="P39" s="45" t="s">
        <v>21</v>
      </c>
      <c r="Q39" s="45" t="s">
        <v>22</v>
      </c>
      <c r="R39" s="74"/>
      <c r="S39" s="74"/>
      <c r="T39" s="74"/>
      <c r="U39" s="74"/>
      <c r="V39" s="75"/>
      <c r="W39" s="75"/>
      <c r="X39" s="74"/>
      <c r="Y39" s="74"/>
      <c r="Z39" s="13"/>
      <c r="AA39" s="14"/>
    </row>
    <row r="40" spans="1:27" ht="21.75" customHeight="1" x14ac:dyDescent="0.25">
      <c r="A40" s="24"/>
      <c r="B40" s="39"/>
      <c r="C40" s="109"/>
      <c r="D40" s="76" t="s">
        <v>122</v>
      </c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8"/>
      <c r="Z40" s="13"/>
      <c r="AA40" s="14"/>
    </row>
    <row r="41" spans="1:27" ht="38.25" x14ac:dyDescent="0.25">
      <c r="A41" s="24"/>
      <c r="B41" s="39" t="s">
        <v>121</v>
      </c>
      <c r="C41" s="109"/>
      <c r="D41" s="57" t="s">
        <v>113</v>
      </c>
      <c r="E41" s="72" t="s">
        <v>120</v>
      </c>
      <c r="F41" s="58"/>
      <c r="G41" s="58"/>
      <c r="H41" s="52"/>
      <c r="I41" s="56"/>
      <c r="J41" s="42"/>
      <c r="K41" s="42">
        <v>15818.031300000001</v>
      </c>
      <c r="L41" s="42">
        <f t="shared" ref="L41:L42" si="3">K41-J41</f>
        <v>15818.031300000001</v>
      </c>
      <c r="M41" s="57"/>
      <c r="N41" s="103">
        <f>K41</f>
        <v>15818.031300000001</v>
      </c>
      <c r="O41" s="78"/>
      <c r="P41" s="43" t="s">
        <v>21</v>
      </c>
      <c r="Q41" s="43" t="s">
        <v>22</v>
      </c>
      <c r="R41" s="68"/>
      <c r="S41" s="68"/>
      <c r="T41" s="68"/>
      <c r="U41" s="68"/>
      <c r="V41" s="68"/>
      <c r="W41" s="68"/>
      <c r="X41" s="68"/>
      <c r="Y41" s="69"/>
      <c r="Z41" s="13"/>
      <c r="AA41" s="14"/>
    </row>
    <row r="42" spans="1:27" ht="33.75" customHeight="1" x14ac:dyDescent="0.25">
      <c r="A42" s="24"/>
      <c r="B42" s="39"/>
      <c r="C42" s="110"/>
      <c r="D42" s="5" t="s">
        <v>114</v>
      </c>
      <c r="E42" s="73"/>
      <c r="F42" s="51"/>
      <c r="G42" s="51"/>
      <c r="H42" s="52"/>
      <c r="I42" s="49"/>
      <c r="J42" s="6">
        <f>J39+J41</f>
        <v>336873</v>
      </c>
      <c r="K42" s="6">
        <f>K39+K41</f>
        <v>345949.59056000004</v>
      </c>
      <c r="L42" s="6">
        <f t="shared" si="3"/>
        <v>9076.5905600000406</v>
      </c>
      <c r="M42" s="7"/>
      <c r="N42" s="103">
        <f>N41+N30</f>
        <v>345949.59056000004</v>
      </c>
      <c r="O42" s="78"/>
      <c r="P42" s="65" t="s">
        <v>21</v>
      </c>
      <c r="Q42" s="65" t="s">
        <v>22</v>
      </c>
      <c r="R42" s="53"/>
      <c r="S42" s="53"/>
      <c r="T42" s="53"/>
      <c r="U42" s="53"/>
      <c r="V42" s="53"/>
      <c r="W42" s="53"/>
      <c r="X42" s="53"/>
      <c r="Y42" s="67"/>
      <c r="Z42" s="13"/>
      <c r="AA42" s="14"/>
    </row>
    <row r="43" spans="1:27" s="17" customFormat="1" ht="160.5" customHeight="1" x14ac:dyDescent="0.2">
      <c r="A43" s="27"/>
      <c r="B43" s="29"/>
      <c r="C43" s="104"/>
      <c r="D43" s="59" t="s">
        <v>123</v>
      </c>
      <c r="E43" s="73"/>
      <c r="F43" s="6">
        <f>F24+F28+F39</f>
        <v>4659702</v>
      </c>
      <c r="G43" s="6">
        <f>G24+G28+G39</f>
        <v>4445067</v>
      </c>
      <c r="H43" s="52"/>
      <c r="I43" s="6"/>
      <c r="J43" s="6">
        <f>J24+J28+J39</f>
        <v>1567839</v>
      </c>
      <c r="K43" s="6">
        <f>K24+K28+K39</f>
        <v>1603923.97291</v>
      </c>
      <c r="L43" s="6">
        <f>K43-J43</f>
        <v>36084.972910000011</v>
      </c>
      <c r="M43" s="8"/>
      <c r="N43" s="103">
        <f>N30+N26+N17</f>
        <v>1603923.97291</v>
      </c>
      <c r="O43" s="105"/>
      <c r="P43" s="50" t="s">
        <v>21</v>
      </c>
      <c r="Q43" s="50" t="s">
        <v>21</v>
      </c>
      <c r="R43" s="6" t="s">
        <v>44</v>
      </c>
      <c r="S43" s="66" t="s">
        <v>107</v>
      </c>
      <c r="T43" s="50" t="s">
        <v>53</v>
      </c>
      <c r="U43" s="50" t="s">
        <v>109</v>
      </c>
      <c r="V43" s="50" t="s">
        <v>49</v>
      </c>
      <c r="W43" s="50" t="s">
        <v>108</v>
      </c>
      <c r="X43" s="50" t="s">
        <v>125</v>
      </c>
      <c r="Y43" s="38" t="s">
        <v>51</v>
      </c>
      <c r="Z43" s="15"/>
      <c r="AA43" s="16"/>
    </row>
    <row r="44" spans="1:27" s="17" customFormat="1" ht="47.25" customHeight="1" x14ac:dyDescent="0.2">
      <c r="A44" s="27"/>
      <c r="B44" s="40"/>
      <c r="C44" s="110"/>
      <c r="D44" s="40" t="s">
        <v>124</v>
      </c>
      <c r="E44" s="79"/>
      <c r="F44" s="6">
        <f>F43</f>
        <v>4659702</v>
      </c>
      <c r="G44" s="6">
        <f>G43</f>
        <v>4445067</v>
      </c>
      <c r="H44" s="53"/>
      <c r="I44" s="40"/>
      <c r="J44" s="6">
        <f>J43+J41</f>
        <v>1567839</v>
      </c>
      <c r="K44" s="6">
        <f>K43+K41</f>
        <v>1619742.0042099999</v>
      </c>
      <c r="L44" s="6">
        <f>K44-J44</f>
        <v>51903.004209999926</v>
      </c>
      <c r="M44" s="40"/>
      <c r="N44" s="103">
        <f>N43+N41</f>
        <v>1619742.0042099999</v>
      </c>
      <c r="O44" s="78"/>
      <c r="P44" s="39" t="s">
        <v>21</v>
      </c>
      <c r="Q44" s="39" t="s">
        <v>22</v>
      </c>
      <c r="R44" s="40"/>
      <c r="S44" s="40"/>
      <c r="T44" s="40"/>
      <c r="U44" s="40"/>
      <c r="V44" s="40"/>
      <c r="W44" s="40"/>
      <c r="X44" s="40"/>
      <c r="Y44" s="40"/>
      <c r="Z44" s="15"/>
      <c r="AA44" s="16"/>
    </row>
    <row r="45" spans="1:27" s="19" customFormat="1" ht="23.25" customHeight="1" x14ac:dyDescent="0.25">
      <c r="B45" s="71"/>
      <c r="C45" s="71" t="s">
        <v>128</v>
      </c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11"/>
      <c r="T45" s="11"/>
      <c r="U45" s="11"/>
      <c r="V45" s="11"/>
      <c r="W45" s="11"/>
      <c r="X45" s="11"/>
      <c r="Y45" s="11"/>
      <c r="Z45" s="70"/>
      <c r="AA45" s="18"/>
    </row>
    <row r="46" spans="1:27" s="19" customFormat="1" ht="27" customHeight="1" x14ac:dyDescent="0.25">
      <c r="B46" s="71"/>
      <c r="C46" s="71" t="s">
        <v>126</v>
      </c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11"/>
      <c r="T46" s="11"/>
      <c r="U46" s="11"/>
      <c r="V46" s="11"/>
      <c r="W46" s="11"/>
      <c r="X46" s="11"/>
      <c r="Y46" s="11"/>
      <c r="Z46" s="70"/>
      <c r="AA46" s="18"/>
    </row>
    <row r="47" spans="1:27" ht="15" customHeight="1" x14ac:dyDescent="0.25">
      <c r="B47" s="41"/>
      <c r="C47" s="102" t="s">
        <v>127</v>
      </c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41"/>
      <c r="X47" s="41"/>
      <c r="Y47" s="41"/>
      <c r="AA47" s="12"/>
    </row>
    <row r="49" spans="2:15" s="1" customFormat="1" x14ac:dyDescent="0.25"/>
    <row r="50" spans="2:15" s="1" customFormat="1" x14ac:dyDescent="0.25">
      <c r="B50" s="3" t="s">
        <v>34</v>
      </c>
    </row>
    <row r="51" spans="2:15" s="1" customFormat="1" x14ac:dyDescent="0.25">
      <c r="B51" s="3" t="s">
        <v>115</v>
      </c>
    </row>
    <row r="52" spans="2:15" s="1" customFormat="1" x14ac:dyDescent="0.25">
      <c r="B52" s="3" t="s">
        <v>116</v>
      </c>
    </row>
    <row r="53" spans="2:15" s="1" customFormat="1" ht="18.75" customHeight="1" x14ac:dyDescent="0.25"/>
    <row r="54" spans="2:15" s="1" customFormat="1" x14ac:dyDescent="0.25">
      <c r="I54" s="20"/>
    </row>
    <row r="55" spans="2:15" s="1" customFormat="1" x14ac:dyDescent="0.25">
      <c r="K55" s="21"/>
      <c r="M55" s="21"/>
      <c r="O55" s="21"/>
    </row>
    <row r="56" spans="2:15" s="1" customFormat="1" x14ac:dyDescent="0.25">
      <c r="K56" s="21"/>
      <c r="M56" s="21"/>
      <c r="O56" s="21"/>
    </row>
    <row r="57" spans="2:15" s="1" customFormat="1" x14ac:dyDescent="0.25">
      <c r="K57" s="21"/>
      <c r="M57" s="21"/>
      <c r="O57" s="21"/>
    </row>
    <row r="58" spans="2:15" s="1" customFormat="1" x14ac:dyDescent="0.25">
      <c r="I58" s="20"/>
    </row>
    <row r="59" spans="2:15" s="1" customFormat="1" x14ac:dyDescent="0.25">
      <c r="K59" s="21"/>
      <c r="M59" s="21"/>
      <c r="O59" s="21"/>
    </row>
    <row r="60" spans="2:15" s="1" customFormat="1" x14ac:dyDescent="0.25">
      <c r="K60" s="21"/>
      <c r="M60" s="21"/>
      <c r="O60" s="21"/>
    </row>
    <row r="61" spans="2:15" s="1" customFormat="1" x14ac:dyDescent="0.25">
      <c r="K61" s="21"/>
      <c r="M61" s="21"/>
      <c r="O61" s="21"/>
    </row>
    <row r="62" spans="2:15" s="1" customFormat="1" ht="20.25" customHeight="1" x14ac:dyDescent="0.25"/>
    <row r="63" spans="2:15" s="1" customFormat="1" ht="15" customHeight="1" outlineLevel="1" x14ac:dyDescent="0.25">
      <c r="K63" s="21"/>
      <c r="M63" s="22"/>
      <c r="O63" s="22"/>
    </row>
    <row r="64" spans="2:15" s="1" customFormat="1" x14ac:dyDescent="0.25">
      <c r="K64" s="21"/>
      <c r="M64" s="22"/>
      <c r="O64" s="22"/>
    </row>
    <row r="65" spans="4:15" s="1" customFormat="1" x14ac:dyDescent="0.25">
      <c r="K65" s="21"/>
      <c r="M65" s="22"/>
      <c r="O65" s="22"/>
    </row>
    <row r="66" spans="4:15" s="1" customFormat="1" x14ac:dyDescent="0.25">
      <c r="K66" s="23"/>
      <c r="M66" s="23"/>
      <c r="O66" s="23"/>
    </row>
    <row r="67" spans="4:15" s="1" customFormat="1" ht="18" customHeight="1" x14ac:dyDescent="0.25"/>
    <row r="68" spans="4:15" s="1" customFormat="1" x14ac:dyDescent="0.25"/>
    <row r="69" spans="4:15" s="1" customFormat="1" ht="17.25" customHeight="1" x14ac:dyDescent="0.25"/>
    <row r="70" spans="4:15" s="1" customFormat="1" ht="17.25" customHeight="1" x14ac:dyDescent="0.25"/>
    <row r="71" spans="4:15" s="1" customFormat="1" ht="18.75" customHeight="1" x14ac:dyDescent="0.25">
      <c r="D71" s="44"/>
    </row>
    <row r="72" spans="4:15" s="1" customFormat="1" x14ac:dyDescent="0.25"/>
    <row r="73" spans="4:15" s="1" customFormat="1" x14ac:dyDescent="0.25"/>
    <row r="74" spans="4:15" s="1" customFormat="1" x14ac:dyDescent="0.25">
      <c r="D74" s="44"/>
    </row>
    <row r="75" spans="4:15" s="1" customFormat="1" x14ac:dyDescent="0.25">
      <c r="D75" s="44"/>
    </row>
    <row r="76" spans="4:15" s="1" customFormat="1" x14ac:dyDescent="0.25">
      <c r="D76" s="44"/>
    </row>
    <row r="78" spans="4:15" x14ac:dyDescent="0.25">
      <c r="D78" s="44"/>
    </row>
    <row r="81" spans="4:4" x14ac:dyDescent="0.25">
      <c r="D81" s="44"/>
    </row>
  </sheetData>
  <mergeCells count="89">
    <mergeCell ref="C47:V47"/>
    <mergeCell ref="N44:O44"/>
    <mergeCell ref="F29:G29"/>
    <mergeCell ref="I29:I39"/>
    <mergeCell ref="N43:O43"/>
    <mergeCell ref="F30:F38"/>
    <mergeCell ref="G30:G38"/>
    <mergeCell ref="N41:O41"/>
    <mergeCell ref="N42:O42"/>
    <mergeCell ref="C29:C42"/>
    <mergeCell ref="C43:C44"/>
    <mergeCell ref="B8:Y8"/>
    <mergeCell ref="B9:Y9"/>
    <mergeCell ref="B10:Y10"/>
    <mergeCell ref="B12:B14"/>
    <mergeCell ref="C12:H12"/>
    <mergeCell ref="I12:I14"/>
    <mergeCell ref="J12:M12"/>
    <mergeCell ref="N12:Q12"/>
    <mergeCell ref="R12:W12"/>
    <mergeCell ref="X12:X14"/>
    <mergeCell ref="Y12:Y14"/>
    <mergeCell ref="C13:C14"/>
    <mergeCell ref="D13:D14"/>
    <mergeCell ref="V13:W13"/>
    <mergeCell ref="K13:K14"/>
    <mergeCell ref="L13:L14"/>
    <mergeCell ref="B26:B27"/>
    <mergeCell ref="J26:J27"/>
    <mergeCell ref="E13:E14"/>
    <mergeCell ref="F13:G13"/>
    <mergeCell ref="H13:H14"/>
    <mergeCell ref="J13:J14"/>
    <mergeCell ref="C16:C28"/>
    <mergeCell ref="E17:E28"/>
    <mergeCell ref="F17:F23"/>
    <mergeCell ref="G17:G23"/>
    <mergeCell ref="H17:H28"/>
    <mergeCell ref="D26:D27"/>
    <mergeCell ref="F26:F27"/>
    <mergeCell ref="G26:G27"/>
    <mergeCell ref="F25:G25"/>
    <mergeCell ref="I17:I28"/>
    <mergeCell ref="M13:M14"/>
    <mergeCell ref="M26:M27"/>
    <mergeCell ref="K26:K27"/>
    <mergeCell ref="L26:L27"/>
    <mergeCell ref="N13:O13"/>
    <mergeCell ref="N26:O28"/>
    <mergeCell ref="P13:P14"/>
    <mergeCell ref="Q13:Q14"/>
    <mergeCell ref="R13:S13"/>
    <mergeCell ref="T13:U13"/>
    <mergeCell ref="Y26:Y28"/>
    <mergeCell ref="J25:Y25"/>
    <mergeCell ref="R17:R24"/>
    <mergeCell ref="S17:S24"/>
    <mergeCell ref="T17:T24"/>
    <mergeCell ref="U17:U24"/>
    <mergeCell ref="V17:V24"/>
    <mergeCell ref="V26:V28"/>
    <mergeCell ref="U26:U28"/>
    <mergeCell ref="W17:W24"/>
    <mergeCell ref="W26:W28"/>
    <mergeCell ref="R26:R28"/>
    <mergeCell ref="S26:S28"/>
    <mergeCell ref="T26:T28"/>
    <mergeCell ref="N17:O24"/>
    <mergeCell ref="X17:X24"/>
    <mergeCell ref="J29:Y29"/>
    <mergeCell ref="Y17:Y24"/>
    <mergeCell ref="X26:X28"/>
    <mergeCell ref="B45:B46"/>
    <mergeCell ref="C45:R45"/>
    <mergeCell ref="R30:R39"/>
    <mergeCell ref="S30:S39"/>
    <mergeCell ref="T30:T39"/>
    <mergeCell ref="N30:O39"/>
    <mergeCell ref="Z45:Z46"/>
    <mergeCell ref="C46:R46"/>
    <mergeCell ref="E29:E39"/>
    <mergeCell ref="H29:H39"/>
    <mergeCell ref="D40:Y40"/>
    <mergeCell ref="W30:W39"/>
    <mergeCell ref="E41:E44"/>
    <mergeCell ref="Y30:Y39"/>
    <mergeCell ref="U30:U39"/>
    <mergeCell ref="V30:V39"/>
    <mergeCell ref="X30:X39"/>
  </mergeCells>
  <pageMargins left="0.15748031496062992" right="0.15748031496062992" top="0.15748031496062992" bottom="0.19685039370078741" header="0.15748031496062992" footer="0.19685039370078741"/>
  <pageSetup paperSize="9" scale="45" fitToHeight="0" orientation="landscape" r:id="rId1"/>
  <headerFooter alignWithMargins="0"/>
  <rowBreaks count="1" manualBreakCount="1">
    <brk id="37" min="1" max="24" man="1"/>
  </rowBreaks>
  <colBreaks count="1" manualBreakCount="1">
    <brk id="25" min="8" max="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Отчет ИП 2017</vt:lpstr>
      <vt:lpstr>'Отчет ИП 2017'!sub1001579239</vt:lpstr>
      <vt:lpstr>'Отчет ИП 2017'!Заголовки_для_печати</vt:lpstr>
      <vt:lpstr>'Отчет ИП 2017'!Область_печати</vt:lpstr>
    </vt:vector>
  </TitlesOfParts>
  <Company>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Самойлова А.Ю.</dc:creator>
  <cp:lastModifiedBy>Тагизова </cp:lastModifiedBy>
  <cp:lastPrinted>2018-04-18T12:12:45Z</cp:lastPrinted>
  <dcterms:created xsi:type="dcterms:W3CDTF">2015-04-23T04:43:05Z</dcterms:created>
  <dcterms:modified xsi:type="dcterms:W3CDTF">2018-05-02T08:48:48Z</dcterms:modified>
</cp:coreProperties>
</file>